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66" activeTab="9"/>
  </bookViews>
  <sheets>
    <sheet name="Quote" sheetId="1" r:id="rId1"/>
    <sheet name="RESIDENZA" sheetId="2" r:id="rId2"/>
    <sheet name="COMMERCIO" sheetId="3" r:id="rId3"/>
    <sheet name="DIREZIONALE" sheetId="4" r:id="rId4"/>
    <sheet name="TURISTICO" sheetId="5" r:id="rId5"/>
    <sheet name="Snr" sheetId="6" r:id="rId6"/>
    <sheet name="Sa COMM." sheetId="7" r:id="rId7"/>
    <sheet name="Sa DIREZ." sheetId="8" r:id="rId8"/>
    <sheet name="Sa TURI." sheetId="9" r:id="rId9"/>
    <sheet name="NUOVI ED. RESID." sheetId="10" r:id="rId10"/>
    <sheet name=" NC COMMERCIALE" sheetId="11" r:id="rId11"/>
    <sheet name="RISTRUTT." sheetId="12" r:id="rId12"/>
  </sheets>
  <definedNames/>
  <calcPr fullCalcOnLoad="1"/>
</workbook>
</file>

<file path=xl/sharedStrings.xml><?xml version="1.0" encoding="utf-8"?>
<sst xmlns="http://schemas.openxmlformats.org/spreadsheetml/2006/main" count="462" uniqueCount="223">
  <si>
    <t>ISTRUZIONI: Individuare una quota q a seconda delle caratteristiche ed inserirla nelle caselle evidenziate in arancione nei fogli "NUOVI ED. RESID." e "RISTRUTT." 
COMPILARE I SOLI CAMPI IN GIALLO E IN ARANCIO</t>
  </si>
  <si>
    <t>DETERMINAZIONE DELLE QUOTE DEL COSTO DI COSTRUZIONE DEGLI EDIFICI RESIDENZIALI IN FUNZIONE DELLE CARATTERISTICHE, DELLE TIPOLOGIE E DELL'UBICAZIONE</t>
  </si>
  <si>
    <t>(%) MAX (art. 7 L.537/93)</t>
  </si>
  <si>
    <t>Coefficiente in funzione delle caratteristiche</t>
  </si>
  <si>
    <t>(%)</t>
  </si>
  <si>
    <t>Coefficiente in funzione della tipologia</t>
  </si>
  <si>
    <r>
      <t xml:space="preserve">Coefficiente in funzione della ubicazione rispetto al perimetro </t>
    </r>
    <r>
      <rPr>
        <sz val="7.5"/>
        <rFont val="Arial"/>
        <family val="2"/>
      </rPr>
      <t>(art.18 L.865/71 - art.13 L.R.47/78 - art.4 D.Lgs.295/92)</t>
    </r>
  </si>
  <si>
    <t>Quota q (%)</t>
  </si>
  <si>
    <t>(1)</t>
  </si>
  <si>
    <t>(2)</t>
  </si>
  <si>
    <t>(3)=(1)x(2)</t>
  </si>
  <si>
    <t xml:space="preserve">(4) </t>
  </si>
  <si>
    <t>(5)=(3)x(4)</t>
  </si>
  <si>
    <t xml:space="preserve">(6) </t>
  </si>
  <si>
    <t>(7) = (5) x (6)</t>
  </si>
  <si>
    <t>EDIFICI DI PREGIO (*)            1.00</t>
  </si>
  <si>
    <t>Unifamiliare (**)                    1.00</t>
  </si>
  <si>
    <t>Esterno = 1.00</t>
  </si>
  <si>
    <t>Interno = 0.85</t>
  </si>
  <si>
    <t>Bifam/Schiera            0.80</t>
  </si>
  <si>
    <t>Plurifamiliare          0.60</t>
  </si>
  <si>
    <t>ALTRI EDIFICI               1.00</t>
  </si>
  <si>
    <t>Unifamiliare (**)                    0.90</t>
  </si>
  <si>
    <t>Esterno = 0.90</t>
  </si>
  <si>
    <t>Interno = 0.80</t>
  </si>
  <si>
    <t>Bifam/Schiera            0.75</t>
  </si>
  <si>
    <t>Plurifamiliare          0.625</t>
  </si>
  <si>
    <t>(*) Sono considerati di pregio gli edifici aventi le caratteristiche descritte agli articoli 3 e 4 del D.M. 2/8/69:  Art. 3: Le abitazioni facenti parte di fabbricati che abbiano cubatura superiore a mc. 2.000 e siano realizzati su lotti nei quali la cubatura edificata risulti inferiore a mc. 25 v.p.p. per ogni mq. 100 di superficie asservita ai fabbricati. - Art. 4 Le abitazioni unifamiliari dotate di piscina di almeno mq. 80 di superficie o campi da tennis a sottofondo drenato di superficie non inferiore a mq. 650</t>
  </si>
  <si>
    <t>(**) Per edifici unifamiliari si intendono gli edifici singoli con fronti perimetrali esterni direttamente aerati e corrispondenti ad un unico alloggio per un solo nucleo familiare</t>
  </si>
  <si>
    <r>
      <t xml:space="preserve">Inserire le superfici UTILI NETTE DI PAVIMENTO dei singoli alloggi: </t>
    </r>
    <r>
      <rPr>
        <b/>
        <sz val="8"/>
        <color indexed="10"/>
        <rFont val="Arial"/>
        <family val="2"/>
      </rPr>
      <t>in fondo al foglio, nei campi GIALLI</t>
    </r>
    <r>
      <rPr>
        <b/>
        <sz val="8"/>
        <rFont val="Arial"/>
        <family val="2"/>
      </rPr>
      <t>, inserire il numero di alloggi di uguale superficie, anche se si tratta di uno solo.</t>
    </r>
  </si>
  <si>
    <t>DESCRIZIONE VANI</t>
  </si>
  <si>
    <t>DIM.1</t>
  </si>
  <si>
    <t>DIM.2</t>
  </si>
  <si>
    <t>parti simili</t>
  </si>
  <si>
    <t>SUP. CALCOLATA</t>
  </si>
  <si>
    <t>SUP. RIPORTATA</t>
  </si>
  <si>
    <t>ALLOGGIO tipo 1</t>
  </si>
  <si>
    <t>ALLOGGIO tipo 7</t>
  </si>
  <si>
    <t>TOTALE ALLOGGIO 1</t>
  </si>
  <si>
    <t>mq</t>
  </si>
  <si>
    <t>TOTALE ALLOGGIO 7</t>
  </si>
  <si>
    <t>ALLOGGIO tipo 2</t>
  </si>
  <si>
    <t>ALLOGGIO tipo 8</t>
  </si>
  <si>
    <t>TOTALE ALLOGGIO 2</t>
  </si>
  <si>
    <t>TOTALE ALLOGGIO 8</t>
  </si>
  <si>
    <t>ALLOGGIO tipo 3</t>
  </si>
  <si>
    <t>ALLOGGIO tipo 9</t>
  </si>
  <si>
    <t>TOTALE ALLOGGIO 3</t>
  </si>
  <si>
    <t>TOTALE ALLOGGIO 9</t>
  </si>
  <si>
    <t>ALLOGGIO tipo 4</t>
  </si>
  <si>
    <t>ALLOGGIO tipo 10</t>
  </si>
  <si>
    <t>TOTALE ALLOGGIO 4</t>
  </si>
  <si>
    <t>TOTALE ALLOGGIO 10</t>
  </si>
  <si>
    <t>ALLOGGIO tipo 5</t>
  </si>
  <si>
    <t>ALLOGGIO tipo 11</t>
  </si>
  <si>
    <t>TOTALE ALLOGGIO 5</t>
  </si>
  <si>
    <t>TOTALE ALLOGGIO 11</t>
  </si>
  <si>
    <t>ALLOGGIO tipo 6</t>
  </si>
  <si>
    <t>ALLOGGIO tipo 12</t>
  </si>
  <si>
    <t>TOTALE ALLOGGIO 6</t>
  </si>
  <si>
    <t>TOTALE ALLOGGIO 12</t>
  </si>
  <si>
    <t>NUMERO</t>
  </si>
  <si>
    <t>SUPERFICIE</t>
  </si>
  <si>
    <t>TOT. MQ.</t>
  </si>
  <si>
    <t>MQ. ALLOGGI &lt; 95</t>
  </si>
  <si>
    <t>N. ALLOGGI &lt; 95</t>
  </si>
  <si>
    <t xml:space="preserve"> ALLOGGI TIPO 1</t>
  </si>
  <si>
    <t xml:space="preserve"> ALLOGGI TIPO 2</t>
  </si>
  <si>
    <t xml:space="preserve"> ALLOGGI TIPO 3</t>
  </si>
  <si>
    <t>MQ. ALLOGGI  95/110</t>
  </si>
  <si>
    <t>N. ALLOGGI 95/110</t>
  </si>
  <si>
    <t xml:space="preserve"> ALLOGGI TIPO 4</t>
  </si>
  <si>
    <t xml:space="preserve"> ALLOGGI TIPO 5</t>
  </si>
  <si>
    <t xml:space="preserve"> ALLOGGI TIPO 6</t>
  </si>
  <si>
    <t>MQ. ALLOGGI 110/130</t>
  </si>
  <si>
    <t>N. ALLOGGI 110/130</t>
  </si>
  <si>
    <t xml:space="preserve"> ALLOGGI TIPO 7</t>
  </si>
  <si>
    <t xml:space="preserve"> ALLOGGI TIPO 8</t>
  </si>
  <si>
    <t xml:space="preserve"> ALLOGGI TIPO 9</t>
  </si>
  <si>
    <t>MQ. ALLOGGI  130/160</t>
  </si>
  <si>
    <t>N. ALLOGGI 130/160</t>
  </si>
  <si>
    <t xml:space="preserve"> ALLOGGI TIPO 10</t>
  </si>
  <si>
    <t xml:space="preserve"> ALLOGGI TIPO 11</t>
  </si>
  <si>
    <t xml:space="preserve"> ALLOGGI TIPO 12</t>
  </si>
  <si>
    <t>MQ. ALLOGGI &gt;160</t>
  </si>
  <si>
    <t>N. ALLOGGI &gt; 160</t>
  </si>
  <si>
    <t>totale mq. alloggi</t>
  </si>
  <si>
    <t>Inserire le superfici commerciali del fabbricato o dell'UI</t>
  </si>
  <si>
    <t>PARTI SIMILI</t>
  </si>
  <si>
    <t>piano terra</t>
  </si>
  <si>
    <t>totale p.t.</t>
  </si>
  <si>
    <t>piano primo</t>
  </si>
  <si>
    <t>totale p1</t>
  </si>
  <si>
    <t>piano socondo</t>
  </si>
  <si>
    <t>totale p2</t>
  </si>
  <si>
    <t>piano terzo</t>
  </si>
  <si>
    <t>totale p3</t>
  </si>
  <si>
    <t>piano quarto</t>
  </si>
  <si>
    <t>totale p4</t>
  </si>
  <si>
    <t>piano quinto</t>
  </si>
  <si>
    <t>totale p5</t>
  </si>
  <si>
    <t>TOTALE SUP. COMMERCIALE</t>
  </si>
  <si>
    <t>Inserire le superfici direzionali del fabbricato o dell'UI</t>
  </si>
  <si>
    <t>TOTALE SUP. DIREZIONALE</t>
  </si>
  <si>
    <t>Inserire le superfici ricettive del fabbricato</t>
  </si>
  <si>
    <t>TOTALE SUP. TURISTICA</t>
  </si>
  <si>
    <t>Inserire le superfici accessorie del fabbricato, o dell'UI, connesse alla funzione residenziale</t>
  </si>
  <si>
    <t>DESCRIZIONE VANI NON RESIDENZIALI</t>
  </si>
  <si>
    <t>autorimesse</t>
  </si>
  <si>
    <t>TOTALE AUTORIMESSE</t>
  </si>
  <si>
    <t>cantine, soffitte, ct, locali tecnici, lav.</t>
  </si>
  <si>
    <t>TOTALE CANTINE</t>
  </si>
  <si>
    <t>androni e portici</t>
  </si>
  <si>
    <t>TOTALE PORTICI</t>
  </si>
  <si>
    <t>logge e balconi</t>
  </si>
  <si>
    <t>TOTALE BALCONI</t>
  </si>
  <si>
    <t>coeff.</t>
  </si>
  <si>
    <t>s. ragguagliata</t>
  </si>
  <si>
    <t>totale mq.snr</t>
  </si>
  <si>
    <t>Inserire le superfici accessorie del fabbricato o dell'UI, connesse alla funzione commerciale</t>
  </si>
  <si>
    <t>TOTALE SUP. ACCESSORIA</t>
  </si>
  <si>
    <t>Inserire le superfici accessorie del fabbricato o dell'UI, connesse alla funzione direzionale</t>
  </si>
  <si>
    <t>Inserire le superfici accessorie del fabbricato o dell'UI, connesse alla funzione ricettiva</t>
  </si>
  <si>
    <t>Inserire nella casella BC42 la quota come individuata nel primo foglio</t>
  </si>
  <si>
    <t>CALCOLO DEL CONTRIBUTO RELATIVO AL COSTO DI COSTRUZIONE PER L'EDILIZIA RESIDENZIALE (NUOVI EDIFICI)</t>
  </si>
  <si>
    <r>
      <t xml:space="preserve">INCREMENTO PER SUPERFICIE UTILE ABITABILE - </t>
    </r>
    <r>
      <rPr>
        <b/>
        <sz val="10"/>
        <rFont val="Arial"/>
        <family val="2"/>
      </rPr>
      <t>i1</t>
    </r>
  </si>
  <si>
    <t>Classi di superfici (mq)</t>
  </si>
  <si>
    <t>Alloggi (n)</t>
  </si>
  <si>
    <t>Sup. utile abitabile (mq.) (art. 3 D.M. 801/77)</t>
  </si>
  <si>
    <t>Rapporto rispetto al totale di S.U.</t>
  </si>
  <si>
    <t>% di incremento (art. 5 D.M. 801/77)</t>
  </si>
  <si>
    <t>% di incremento per classi di superfici</t>
  </si>
  <si>
    <t>(3)</t>
  </si>
  <si>
    <t>(4) = (3):Su</t>
  </si>
  <si>
    <t>(5)</t>
  </si>
  <si>
    <t>(6) = (4) x (5)</t>
  </si>
  <si>
    <t>&lt; o = 95</t>
  </si>
  <si>
    <t>95 / 110</t>
  </si>
  <si>
    <t>110 / 130</t>
  </si>
  <si>
    <t>130 / 160</t>
  </si>
  <si>
    <t>&gt;160</t>
  </si>
  <si>
    <t>Totale S.U.=</t>
  </si>
  <si>
    <r>
      <t xml:space="preserve">Somma: </t>
    </r>
    <r>
      <rPr>
        <b/>
        <sz val="7.5"/>
        <rFont val="Arial"/>
        <family val="2"/>
      </rPr>
      <t>I1</t>
    </r>
    <r>
      <rPr>
        <sz val="7.5"/>
        <rFont val="Arial"/>
        <family val="2"/>
      </rPr>
      <t xml:space="preserve"> = </t>
    </r>
  </si>
  <si>
    <t>CALCOLO DELLA SUPERFICIE NON RESIDENZIALE</t>
  </si>
  <si>
    <t>AUTORIMESSE</t>
  </si>
  <si>
    <t>mq.</t>
  </si>
  <si>
    <t>x 0.60     =      mq.</t>
  </si>
  <si>
    <t>cantine, soffitte, lavatoi</t>
  </si>
  <si>
    <t>balconi e terrazze</t>
  </si>
  <si>
    <t>androni e porticati</t>
  </si>
  <si>
    <t>Totale Snr=</t>
  </si>
  <si>
    <t>Totale Snr ragguagliata=</t>
  </si>
  <si>
    <t>Sc = S.U. + Snr =</t>
  </si>
  <si>
    <r>
      <t xml:space="preserve">INCREMENTO PER SERVIZI ED ACCESSORI RELATIVI ALLA RESIDENZA - </t>
    </r>
    <r>
      <rPr>
        <b/>
        <sz val="10"/>
        <rFont val="Arial"/>
        <family val="2"/>
      </rPr>
      <t>i2</t>
    </r>
  </si>
  <si>
    <t xml:space="preserve">Tot. Su =  (art. 3 D.M. 801/77)  </t>
  </si>
  <si>
    <t>Intervelli di variabilità del rapporto  percentuale (%)   (Snr:Su) x 100</t>
  </si>
  <si>
    <t>% di incremento (art. 7 D.M. 801/77</t>
  </si>
  <si>
    <t>Tot. Snr =  (art. 2 D.M. 801/77)</t>
  </si>
  <si>
    <t>&lt; o = 50</t>
  </si>
  <si>
    <t>50 / 75</t>
  </si>
  <si>
    <t>(Snr : Su) x 100 = (%)</t>
  </si>
  <si>
    <t>75 / 100</t>
  </si>
  <si>
    <t>&gt; 100</t>
  </si>
  <si>
    <r>
      <t xml:space="preserve">Somma: </t>
    </r>
    <r>
      <rPr>
        <b/>
        <sz val="7.5"/>
        <rFont val="Arial"/>
        <family val="2"/>
      </rPr>
      <t>I2</t>
    </r>
    <r>
      <rPr>
        <sz val="7.5"/>
        <rFont val="Arial"/>
        <family val="2"/>
      </rPr>
      <t xml:space="preserve"> = </t>
    </r>
  </si>
  <si>
    <t>i1 + i2 = i</t>
  </si>
  <si>
    <r>
      <t xml:space="preserve">Maggiorazione </t>
    </r>
    <r>
      <rPr>
        <b/>
        <sz val="7.5"/>
        <rFont val="Arial"/>
        <family val="2"/>
      </rPr>
      <t>M</t>
    </r>
    <r>
      <rPr>
        <sz val="7.5"/>
        <rFont val="Arial"/>
        <family val="2"/>
      </rPr>
      <t xml:space="preserve"> </t>
    </r>
    <r>
      <rPr>
        <b/>
        <sz val="7.5"/>
        <rFont val="Arial"/>
        <family val="2"/>
      </rPr>
      <t>%</t>
    </r>
    <r>
      <rPr>
        <sz val="7.5"/>
        <rFont val="Arial"/>
        <family val="2"/>
      </rPr>
      <t xml:space="preserve">         Art. 8 D.M. 801/77 </t>
    </r>
  </si>
  <si>
    <t xml:space="preserve">Costo di Costruzione definito dal Comune in base all'allegato "A", punto 1.1, della Delibera GC n.               Del          </t>
  </si>
  <si>
    <r>
      <t>A</t>
    </r>
    <r>
      <rPr>
        <sz val="8"/>
        <rFont val="Arial"/>
        <family val="2"/>
      </rPr>
      <t xml:space="preserve"> = euro/mq</t>
    </r>
  </si>
  <si>
    <r>
      <t xml:space="preserve">Costo di Costruzione maggiorato:                                      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 =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x (1 +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/100)</t>
    </r>
  </si>
  <si>
    <r>
      <t>B</t>
    </r>
    <r>
      <rPr>
        <sz val="8"/>
        <rFont val="Arial"/>
        <family val="2"/>
      </rPr>
      <t xml:space="preserve"> = euro/mq</t>
    </r>
  </si>
  <si>
    <t>SUPERFICI PER ATTIVITA' TURISTICHE, DIREZIONALI E COMMERCIALI</t>
  </si>
  <si>
    <t>Su</t>
  </si>
  <si>
    <t>Sa</t>
  </si>
  <si>
    <t>Sa x 0.60</t>
  </si>
  <si>
    <t>St</t>
  </si>
  <si>
    <t>Se il rapporto sottostante è &gt; 25% si utilizzerà il modulo relativo agli usi non residenziali</t>
  </si>
  <si>
    <t>Sup. turistica alberghiera</t>
  </si>
  <si>
    <t>Sup. direzionale</t>
  </si>
  <si>
    <t>Sup. commerciale</t>
  </si>
  <si>
    <t>Rapporto con il totale di Sc</t>
  </si>
  <si>
    <t>(Sc+St)=</t>
  </si>
  <si>
    <t>q =</t>
  </si>
  <si>
    <t xml:space="preserve">CALCOLO  DEL CONTRIBUTO DI CONCESSIONE  (Cc) relativo al COSTO di  COSTRUZIONE </t>
  </si>
  <si>
    <t>Cc = B x (Sc+St) x q =</t>
  </si>
  <si>
    <t>euro</t>
  </si>
  <si>
    <t>CALCOLO DEL CONTRIBUTO RELATIVO AL COSTO DI COSTRUZIONE PER L'EDILIZIA NON RESIDENZIALE (NUOVI EDIFICI)</t>
  </si>
  <si>
    <t>Costo di Costruzione per attività TURISTICHE, DIREZIONALI E COMMERCIALI</t>
  </si>
  <si>
    <t>Coefficienti correttivi</t>
  </si>
  <si>
    <t>COSTO</t>
  </si>
  <si>
    <t>Costo per attività</t>
  </si>
  <si>
    <t>Importo per attività</t>
  </si>
  <si>
    <t>Totale Costo Costruzione</t>
  </si>
  <si>
    <t>Cc = Costo x q =</t>
  </si>
  <si>
    <t>euro.</t>
  </si>
  <si>
    <t>Inserire nal campo BC21 la quota, come ricavata nel primo foglio. Nella tabella dell'incidenza, digitare il numero "1" in corrispondenza della incidenza dei lavori stimata. A questo proposito, la percentuale di indicdenza delle opere va riferita assumento come 100 l'intervento totale sul fabbricato (o sulle UI) considerate per i calcoli delle superfici.</t>
  </si>
  <si>
    <t>CALCOLO DEL CONTRIBUTO RELATIVO AL COSTO DI COSTRUZIONE PER INTERVENTI SU EDIFICI ESISTENTI</t>
  </si>
  <si>
    <t>Incidenza</t>
  </si>
  <si>
    <t>Stima della incidenza dei lavori</t>
  </si>
  <si>
    <t xml:space="preserve">Fondazioni </t>
  </si>
  <si>
    <t>Travi-pilastri    Tamponamenti                    Muri portanti</t>
  </si>
  <si>
    <t>Solai - balconi</t>
  </si>
  <si>
    <t>Tramezzi interni</t>
  </si>
  <si>
    <t>Coperture</t>
  </si>
  <si>
    <t>Incidenza delle opere strutturali</t>
  </si>
  <si>
    <t>Max. 50%</t>
  </si>
  <si>
    <r>
      <t xml:space="preserve">Somma </t>
    </r>
    <r>
      <rPr>
        <b/>
        <sz val="7.5"/>
        <rFont val="Arial"/>
        <family val="2"/>
      </rPr>
      <t>(i1)</t>
    </r>
  </si>
  <si>
    <t>Incidenza delle opere di finitura</t>
  </si>
  <si>
    <t>(i2) = (i1) =</t>
  </si>
  <si>
    <t>Incidenza totale dei lavori da eseguire</t>
  </si>
  <si>
    <t>(i) = (i2) + (i1) =</t>
  </si>
  <si>
    <t>Sc =</t>
  </si>
  <si>
    <t xml:space="preserve">St = </t>
  </si>
  <si>
    <t>Costo totale dell'intervento (parte residenziale) (CR)</t>
  </si>
  <si>
    <t>A x (Sc) x (i) =</t>
  </si>
  <si>
    <t>Costo totale dell'intervento (parte  non residenziale)</t>
  </si>
  <si>
    <t>A x (St) x (i) =</t>
  </si>
  <si>
    <t>Costo dell'intervento (parte non residenziale)assoggettabile a contributo (CNR)</t>
  </si>
  <si>
    <t>A x (St) x (i) / 2=</t>
  </si>
  <si>
    <t>CALCOLO  DEL CONTRIBUTO DI CONCESSIONE  (Cc) relativo al COSTO di  COSTRUZIONE:</t>
  </si>
  <si>
    <t>Cc = (CR+CNR) x q =</t>
  </si>
  <si>
    <t xml:space="preserve">Nota: </t>
  </si>
  <si>
    <r>
      <t>Sc</t>
    </r>
    <r>
      <rPr>
        <sz val="6"/>
        <rFont val="Arial"/>
        <family val="2"/>
      </rPr>
      <t xml:space="preserve"> (Superficie complessiva ) e </t>
    </r>
    <r>
      <rPr>
        <b/>
        <sz val="6"/>
        <rFont val="Arial"/>
        <family val="2"/>
      </rPr>
      <t>St</t>
    </r>
    <r>
      <rPr>
        <sz val="6"/>
        <rFont val="Arial"/>
        <family val="2"/>
      </rPr>
      <t xml:space="preserve"> (superficie per attività turistiche, commerciali e direzionali) sono definite ai sensi degli artt. 2, 3 e 9 del D.M. 10/05/77, n. 801.</t>
    </r>
  </si>
  <si>
    <r>
      <t xml:space="preserve">q </t>
    </r>
    <r>
      <rPr>
        <sz val="6"/>
        <rFont val="Arial"/>
        <family val="2"/>
      </rPr>
      <t>è definito in base all'allegato "A", punto 2, della Delibera GC n.                  Del                e all'allegato "D"; per le destinazioni non residenziali, in base all'allegato "A", punto 4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</si>
</sst>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7.5"/>
      <color indexed="9"/>
      <name val="Arial"/>
      <family val="2"/>
    </font>
    <font>
      <sz val="10"/>
      <color indexed="2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25"/>
      </bottom>
    </border>
    <border>
      <left style="thin">
        <color indexed="25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 style="thin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2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9" fontId="3" fillId="0" borderId="3" xfId="0" applyNumberFormat="1" applyFont="1" applyBorder="1" applyAlignment="1" applyProtection="1">
      <alignment horizontal="center" vertical="center" wrapText="1"/>
      <protection/>
    </xf>
    <xf numFmtId="9" fontId="3" fillId="0" borderId="4" xfId="0" applyNumberFormat="1" applyFont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9" fontId="3" fillId="0" borderId="6" xfId="0" applyNumberFormat="1" applyFont="1" applyBorder="1" applyAlignment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9" fontId="3" fillId="0" borderId="1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4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/>
      <protection locked="0"/>
    </xf>
    <xf numFmtId="4" fontId="8" fillId="0" borderId="8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hidden="1"/>
    </xf>
    <xf numFmtId="4" fontId="4" fillId="0" borderId="13" xfId="0" applyNumberFormat="1" applyFont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center" vertical="center" textRotation="90"/>
      <protection locked="0"/>
    </xf>
    <xf numFmtId="4" fontId="4" fillId="2" borderId="16" xfId="0" applyNumberFormat="1" applyFont="1" applyFill="1" applyBorder="1" applyAlignment="1" applyProtection="1">
      <alignment/>
      <protection hidden="1"/>
    </xf>
    <xf numFmtId="4" fontId="4" fillId="0" borderId="10" xfId="0" applyNumberFormat="1" applyFont="1" applyFill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 horizontal="center" vertical="center" textRotation="90"/>
      <protection locked="0"/>
    </xf>
    <xf numFmtId="4" fontId="4" fillId="3" borderId="16" xfId="0" applyNumberFormat="1" applyFont="1" applyFill="1" applyBorder="1" applyAlignment="1" applyProtection="1">
      <alignment/>
      <protection hidden="1"/>
    </xf>
    <xf numFmtId="0" fontId="4" fillId="4" borderId="14" xfId="0" applyFont="1" applyFill="1" applyBorder="1" applyAlignment="1" applyProtection="1">
      <alignment/>
      <protection locked="0"/>
    </xf>
    <xf numFmtId="0" fontId="4" fillId="4" borderId="15" xfId="0" applyFont="1" applyFill="1" applyBorder="1" applyAlignment="1" applyProtection="1">
      <alignment horizontal="center" vertical="center" textRotation="90"/>
      <protection locked="0"/>
    </xf>
    <xf numFmtId="4" fontId="4" fillId="4" borderId="16" xfId="0" applyNumberFormat="1" applyFont="1" applyFill="1" applyBorder="1" applyAlignment="1" applyProtection="1">
      <alignment/>
      <protection hidden="1"/>
    </xf>
    <xf numFmtId="0" fontId="4" fillId="5" borderId="14" xfId="0" applyFont="1" applyFill="1" applyBorder="1" applyAlignment="1" applyProtection="1">
      <alignment/>
      <protection locked="0"/>
    </xf>
    <xf numFmtId="0" fontId="4" fillId="5" borderId="15" xfId="0" applyFont="1" applyFill="1" applyBorder="1" applyAlignment="1" applyProtection="1">
      <alignment horizontal="center" vertical="center" textRotation="90"/>
      <protection locked="0"/>
    </xf>
    <xf numFmtId="4" fontId="4" fillId="5" borderId="16" xfId="0" applyNumberFormat="1" applyFont="1" applyFill="1" applyBorder="1" applyAlignment="1" applyProtection="1">
      <alignment/>
      <protection hidden="1"/>
    </xf>
    <xf numFmtId="0" fontId="4" fillId="6" borderId="14" xfId="0" applyFont="1" applyFill="1" applyBorder="1" applyAlignment="1" applyProtection="1">
      <alignment/>
      <protection locked="0"/>
    </xf>
    <xf numFmtId="0" fontId="4" fillId="6" borderId="15" xfId="0" applyFont="1" applyFill="1" applyBorder="1" applyAlignment="1" applyProtection="1">
      <alignment horizontal="center" vertical="center" textRotation="90"/>
      <protection locked="0"/>
    </xf>
    <xf numFmtId="4" fontId="4" fillId="6" borderId="16" xfId="0" applyNumberFormat="1" applyFont="1" applyFill="1" applyBorder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locked="0"/>
    </xf>
    <xf numFmtId="0" fontId="4" fillId="7" borderId="15" xfId="0" applyFont="1" applyFill="1" applyBorder="1" applyAlignment="1" applyProtection="1">
      <alignment horizontal="center" vertical="center" textRotation="90"/>
      <protection locked="0"/>
    </xf>
    <xf numFmtId="4" fontId="4" fillId="7" borderId="16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textRotation="90"/>
      <protection locked="0"/>
    </xf>
    <xf numFmtId="4" fontId="4" fillId="0" borderId="0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5" borderId="18" xfId="0" applyFont="1" applyFill="1" applyBorder="1" applyAlignment="1" applyProtection="1">
      <alignment/>
      <protection locked="0"/>
    </xf>
    <xf numFmtId="4" fontId="4" fillId="5" borderId="19" xfId="0" applyNumberFormat="1" applyFont="1" applyFill="1" applyBorder="1" applyAlignment="1" applyProtection="1">
      <alignment/>
      <protection locked="0"/>
    </xf>
    <xf numFmtId="0" fontId="5" fillId="5" borderId="19" xfId="0" applyFont="1" applyFill="1" applyBorder="1" applyAlignment="1" applyProtection="1">
      <alignment/>
      <protection locked="0"/>
    </xf>
    <xf numFmtId="4" fontId="5" fillId="5" borderId="20" xfId="0" applyNumberFormat="1" applyFont="1" applyFill="1" applyBorder="1" applyAlignment="1" applyProtection="1">
      <alignment/>
      <protection hidden="1"/>
    </xf>
    <xf numFmtId="4" fontId="4" fillId="9" borderId="0" xfId="0" applyNumberFormat="1" applyFont="1" applyFill="1" applyAlignment="1" applyProtection="1">
      <alignment/>
      <protection locked="0"/>
    </xf>
    <xf numFmtId="0" fontId="4" fillId="9" borderId="0" xfId="0" applyFont="1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 vertical="center" wrapText="1"/>
      <protection/>
    </xf>
    <xf numFmtId="1" fontId="8" fillId="0" borderId="8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10" borderId="14" xfId="0" applyFont="1" applyFill="1" applyBorder="1" applyAlignment="1" applyProtection="1">
      <alignment/>
      <protection locked="0"/>
    </xf>
    <xf numFmtId="0" fontId="4" fillId="10" borderId="15" xfId="0" applyFont="1" applyFill="1" applyBorder="1" applyAlignment="1" applyProtection="1">
      <alignment horizontal="center" vertical="center" textRotation="90"/>
      <protection locked="0"/>
    </xf>
    <xf numFmtId="4" fontId="4" fillId="10" borderId="16" xfId="0" applyNumberFormat="1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/>
      <protection locked="0"/>
    </xf>
    <xf numFmtId="0" fontId="4" fillId="8" borderId="15" xfId="0" applyFont="1" applyFill="1" applyBorder="1" applyAlignment="1" applyProtection="1">
      <alignment horizontal="center" vertical="center" textRotation="90"/>
      <protection locked="0"/>
    </xf>
    <xf numFmtId="4" fontId="4" fillId="8" borderId="16" xfId="0" applyNumberFormat="1" applyFont="1" applyFill="1" applyBorder="1" applyAlignment="1" applyProtection="1">
      <alignment/>
      <protection hidden="1"/>
    </xf>
    <xf numFmtId="0" fontId="4" fillId="11" borderId="14" xfId="0" applyFont="1" applyFill="1" applyBorder="1" applyAlignment="1" applyProtection="1">
      <alignment/>
      <protection locked="0"/>
    </xf>
    <xf numFmtId="0" fontId="4" fillId="11" borderId="15" xfId="0" applyFont="1" applyFill="1" applyBorder="1" applyAlignment="1" applyProtection="1">
      <alignment horizontal="center" vertical="center" textRotation="90"/>
      <protection locked="0"/>
    </xf>
    <xf numFmtId="4" fontId="4" fillId="11" borderId="16" xfId="0" applyNumberFormat="1" applyFont="1" applyFill="1" applyBorder="1" applyAlignment="1" applyProtection="1">
      <alignment/>
      <protection hidden="1"/>
    </xf>
    <xf numFmtId="4" fontId="4" fillId="5" borderId="0" xfId="0" applyNumberFormat="1" applyFont="1" applyFill="1" applyAlignment="1" applyProtection="1">
      <alignment/>
      <protection hidden="1"/>
    </xf>
    <xf numFmtId="4" fontId="0" fillId="5" borderId="0" xfId="0" applyNumberFormat="1" applyFont="1" applyFill="1" applyAlignment="1" applyProtection="1">
      <alignment horizontal="center" vertical="center"/>
      <protection hidden="1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4" fontId="5" fillId="5" borderId="1" xfId="0" applyNumberFormat="1" applyFont="1" applyFill="1" applyBorder="1" applyAlignment="1" applyProtection="1">
      <alignment/>
      <protection hidden="1"/>
    </xf>
    <xf numFmtId="1" fontId="4" fillId="0" borderId="1" xfId="0" applyNumberFormat="1" applyFont="1" applyBorder="1" applyAlignment="1" applyProtection="1">
      <alignment/>
      <protection hidden="1"/>
    </xf>
    <xf numFmtId="0" fontId="5" fillId="5" borderId="1" xfId="0" applyFont="1" applyFill="1" applyBorder="1" applyAlignment="1" applyProtection="1">
      <alignment/>
      <protection hidden="1"/>
    </xf>
    <xf numFmtId="4" fontId="4" fillId="5" borderId="1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locked="0"/>
    </xf>
    <xf numFmtId="49" fontId="4" fillId="0" borderId="26" xfId="0" applyNumberFormat="1" applyFont="1" applyBorder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4" fontId="3" fillId="0" borderId="27" xfId="0" applyNumberFormat="1" applyFont="1" applyBorder="1" applyAlignment="1" applyProtection="1">
      <alignment horizontal="center" vertical="center" wrapText="1"/>
      <protection hidden="1"/>
    </xf>
    <xf numFmtId="2" fontId="3" fillId="0" borderId="27" xfId="0" applyNumberFormat="1" applyFont="1" applyBorder="1" applyAlignment="1" applyProtection="1">
      <alignment horizontal="center" vertical="center" wrapText="1"/>
      <protection hidden="1"/>
    </xf>
    <xf numFmtId="9" fontId="3" fillId="0" borderId="27" xfId="0" applyNumberFormat="1" applyFont="1" applyBorder="1" applyAlignment="1" applyProtection="1">
      <alignment horizontal="center" vertical="center" wrapText="1"/>
      <protection hidden="1"/>
    </xf>
    <xf numFmtId="9" fontId="3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4" fontId="3" fillId="0" borderId="30" xfId="0" applyNumberFormat="1" applyFont="1" applyBorder="1" applyAlignment="1" applyProtection="1">
      <alignment horizontal="center" vertical="center" wrapText="1"/>
      <protection hidden="1"/>
    </xf>
    <xf numFmtId="9" fontId="3" fillId="0" borderId="3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right" wrapText="1"/>
      <protection hidden="1"/>
    </xf>
    <xf numFmtId="9" fontId="2" fillId="0" borderId="20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9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3" fillId="0" borderId="23" xfId="0" applyFont="1" applyBorder="1" applyAlignment="1" applyProtection="1">
      <alignment horizontal="center" wrapText="1"/>
      <protection hidden="1"/>
    </xf>
    <xf numFmtId="4" fontId="3" fillId="0" borderId="24" xfId="0" applyNumberFormat="1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4" fontId="3" fillId="0" borderId="27" xfId="0" applyNumberFormat="1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2" fontId="3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wrapText="1"/>
      <protection hidden="1"/>
    </xf>
    <xf numFmtId="4" fontId="3" fillId="0" borderId="30" xfId="0" applyNumberFormat="1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2" fontId="3" fillId="0" borderId="3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2" fontId="2" fillId="0" borderId="20" xfId="0" applyNumberFormat="1" applyFont="1" applyBorder="1" applyAlignment="1" applyProtection="1">
      <alignment horizontal="center" wrapText="1"/>
      <protection hidden="1"/>
    </xf>
    <xf numFmtId="2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2" xfId="0" applyNumberForma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9" fontId="2" fillId="0" borderId="20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1" fontId="2" fillId="0" borderId="20" xfId="0" applyNumberFormat="1" applyFont="1" applyBorder="1" applyAlignment="1" applyProtection="1">
      <alignment horizontal="center" wrapText="1"/>
      <protection hidden="1"/>
    </xf>
    <xf numFmtId="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9" fontId="9" fillId="0" borderId="0" xfId="0" applyNumberFormat="1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vertical="center" wrapText="1"/>
      <protection hidden="1"/>
    </xf>
    <xf numFmtId="4" fontId="6" fillId="0" borderId="1" xfId="0" applyNumberFormat="1" applyFont="1" applyFill="1" applyBorder="1" applyAlignment="1" applyProtection="1">
      <alignment vertical="center" wrapText="1"/>
      <protection hidden="1"/>
    </xf>
    <xf numFmtId="4" fontId="6" fillId="6" borderId="1" xfId="0" applyNumberFormat="1" applyFont="1" applyFill="1" applyBorder="1" applyAlignment="1" applyProtection="1">
      <alignment vertical="center" wrapText="1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2" fontId="3" fillId="0" borderId="37" xfId="0" applyNumberFormat="1" applyFont="1" applyBorder="1" applyAlignment="1" applyProtection="1">
      <alignment horizontal="center" vertical="center" wrapText="1"/>
      <protection hidden="1"/>
    </xf>
    <xf numFmtId="2" fontId="3" fillId="0" borderId="19" xfId="0" applyNumberFormat="1" applyFont="1" applyBorder="1" applyAlignment="1" applyProtection="1">
      <alignment horizontal="center" vertical="center" wrapText="1"/>
      <protection hidden="1"/>
    </xf>
    <xf numFmtId="2" fontId="3" fillId="0" borderId="24" xfId="0" applyNumberFormat="1" applyFont="1" applyBorder="1" applyAlignment="1" applyProtection="1">
      <alignment horizontal="center" vertical="center" wrapText="1"/>
      <protection hidden="1"/>
    </xf>
    <xf numFmtId="2" fontId="3" fillId="0" borderId="38" xfId="0" applyNumberFormat="1" applyFont="1" applyBorder="1" applyAlignment="1" applyProtection="1">
      <alignment horizontal="center" vertical="center" wrapText="1"/>
      <protection hidden="1"/>
    </xf>
    <xf numFmtId="2" fontId="3" fillId="0" borderId="39" xfId="0" applyNumberFormat="1" applyFont="1" applyBorder="1" applyAlignment="1" applyProtection="1">
      <alignment horizontal="center" vertical="center" wrapText="1"/>
      <protection hidden="1"/>
    </xf>
    <xf numFmtId="2" fontId="3" fillId="0" borderId="30" xfId="0" applyNumberFormat="1" applyFont="1" applyBorder="1" applyAlignment="1" applyProtection="1">
      <alignment horizontal="center" vertical="center" wrapText="1"/>
      <protection hidden="1"/>
    </xf>
    <xf numFmtId="2" fontId="3" fillId="0" borderId="40" xfId="0" applyNumberFormat="1" applyFont="1" applyBorder="1" applyAlignment="1" applyProtection="1">
      <alignment horizontal="center" vertical="center" wrapText="1"/>
      <protection hidden="1"/>
    </xf>
    <xf numFmtId="2" fontId="3" fillId="0" borderId="4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2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right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1" fillId="0" borderId="42" xfId="0" applyFont="1" applyBorder="1" applyAlignment="1" applyProtection="1">
      <alignment vertical="center"/>
      <protection hidden="1"/>
    </xf>
    <xf numFmtId="49" fontId="1" fillId="0" borderId="42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2" fontId="3" fillId="0" borderId="43" xfId="0" applyNumberFormat="1" applyFont="1" applyBorder="1" applyAlignment="1" applyProtection="1">
      <alignment horizontal="center" vertical="center" wrapText="1"/>
      <protection hidden="1"/>
    </xf>
    <xf numFmtId="2" fontId="3" fillId="0" borderId="42" xfId="0" applyNumberFormat="1" applyFont="1" applyBorder="1" applyAlignment="1" applyProtection="1">
      <alignment horizontal="center" vertical="center" wrapText="1"/>
      <protection hidden="1"/>
    </xf>
    <xf numFmtId="2" fontId="3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43" xfId="0" applyNumberFormat="1" applyFont="1" applyBorder="1" applyAlignment="1" applyProtection="1">
      <alignment horizontal="center" vertical="center" wrapText="1"/>
      <protection hidden="1"/>
    </xf>
    <xf numFmtId="4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0" borderId="42" xfId="0" applyNumberFormat="1" applyFont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 applyProtection="1">
      <alignment horizontal="center" vertical="center" wrapText="1"/>
      <protection hidden="1"/>
    </xf>
    <xf numFmtId="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42" xfId="0" applyFont="1" applyBorder="1" applyAlignment="1" applyProtection="1">
      <alignment vertical="center"/>
      <protection locked="0"/>
    </xf>
    <xf numFmtId="49" fontId="1" fillId="0" borderId="42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9" fontId="3" fillId="0" borderId="44" xfId="0" applyNumberFormat="1" applyFont="1" applyBorder="1" applyAlignment="1" applyProtection="1">
      <alignment horizontal="center" vertical="center" wrapText="1"/>
      <protection hidden="1"/>
    </xf>
    <xf numFmtId="9" fontId="3" fillId="0" borderId="45" xfId="0" applyNumberFormat="1" applyFont="1" applyBorder="1" applyAlignment="1" applyProtection="1">
      <alignment horizontal="center" vertical="center" wrapText="1"/>
      <protection hidden="1"/>
    </xf>
    <xf numFmtId="9" fontId="3" fillId="0" borderId="46" xfId="0" applyNumberFormat="1" applyFont="1" applyBorder="1" applyAlignment="1" applyProtection="1">
      <alignment horizontal="center" vertical="center" wrapText="1"/>
      <protection hidden="1"/>
    </xf>
    <xf numFmtId="9" fontId="2" fillId="0" borderId="46" xfId="0" applyNumberFormat="1" applyFont="1" applyBorder="1" applyAlignment="1" applyProtection="1">
      <alignment horizontal="center" vertical="center" wrapText="1"/>
      <protection hidden="1"/>
    </xf>
    <xf numFmtId="49" fontId="4" fillId="0" borderId="47" xfId="0" applyNumberFormat="1" applyFont="1" applyBorder="1" applyAlignment="1" applyProtection="1">
      <alignment horizontal="center" vertical="center"/>
      <protection hidden="1"/>
    </xf>
    <xf numFmtId="9" fontId="4" fillId="0" borderId="48" xfId="0" applyNumberFormat="1" applyFont="1" applyBorder="1" applyAlignment="1" applyProtection="1">
      <alignment horizontal="center" vertical="center"/>
      <protection hidden="1"/>
    </xf>
    <xf numFmtId="1" fontId="5" fillId="8" borderId="47" xfId="0" applyNumberFormat="1" applyFont="1" applyFill="1" applyBorder="1" applyAlignment="1" applyProtection="1">
      <alignment horizontal="center" vertical="center"/>
      <protection locked="0"/>
    </xf>
    <xf numFmtId="10" fontId="6" fillId="0" borderId="49" xfId="0" applyNumberFormat="1" applyFont="1" applyBorder="1" applyAlignment="1" applyProtection="1">
      <alignment horizontal="center" vertical="center"/>
      <protection hidden="1"/>
    </xf>
    <xf numFmtId="9" fontId="3" fillId="0" borderId="39" xfId="0" applyNumberFormat="1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9" fontId="3" fillId="0" borderId="51" xfId="0" applyNumberFormat="1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10" fontId="1" fillId="9" borderId="1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9" fontId="1" fillId="0" borderId="0" xfId="0" applyNumberFormat="1" applyFont="1" applyFill="1" applyBorder="1" applyAlignment="1" applyProtection="1">
      <alignment horizontal="center" vertical="center"/>
      <protection hidden="1"/>
    </xf>
    <xf numFmtId="4" fontId="1" fillId="9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right" wrapText="1"/>
      <protection hidden="1"/>
    </xf>
    <xf numFmtId="0" fontId="13" fillId="0" borderId="6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4" fontId="12" fillId="5" borderId="1" xfId="0" applyNumberFormat="1" applyFont="1" applyFill="1" applyBorder="1" applyAlignment="1" applyProtection="1">
      <alignment horizontal="center" vertical="center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33" xfId="0" applyFont="1" applyBorder="1" applyAlignment="1" applyProtection="1">
      <alignment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5" xfId="0" applyNumberFormat="1" applyFont="1" applyBorder="1" applyAlignment="1" applyProtection="1">
      <alignment horizontal="center" vertical="center" wrapText="1"/>
      <protection/>
    </xf>
    <xf numFmtId="2" fontId="3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5" fillId="2" borderId="53" xfId="0" applyFont="1" applyFill="1" applyBorder="1" applyAlignment="1" applyProtection="1">
      <alignment horizontal="center" vertical="center" textRotation="90"/>
      <protection locked="0"/>
    </xf>
    <xf numFmtId="0" fontId="5" fillId="3" borderId="53" xfId="0" applyFont="1" applyFill="1" applyBorder="1" applyAlignment="1" applyProtection="1">
      <alignment horizontal="center" vertical="center" textRotation="90"/>
      <protection locked="0"/>
    </xf>
    <xf numFmtId="0" fontId="5" fillId="4" borderId="53" xfId="0" applyFont="1" applyFill="1" applyBorder="1" applyAlignment="1" applyProtection="1">
      <alignment horizontal="center" vertical="center" textRotation="90"/>
      <protection locked="0"/>
    </xf>
    <xf numFmtId="0" fontId="5" fillId="5" borderId="53" xfId="0" applyFont="1" applyFill="1" applyBorder="1" applyAlignment="1" applyProtection="1">
      <alignment horizontal="center" vertical="center" textRotation="90"/>
      <protection locked="0"/>
    </xf>
    <xf numFmtId="0" fontId="5" fillId="6" borderId="53" xfId="0" applyFont="1" applyFill="1" applyBorder="1" applyAlignment="1" applyProtection="1">
      <alignment horizontal="center" vertical="center" textRotation="90"/>
      <protection locked="0"/>
    </xf>
    <xf numFmtId="0" fontId="5" fillId="7" borderId="53" xfId="0" applyFont="1" applyFill="1" applyBorder="1" applyAlignment="1" applyProtection="1">
      <alignment horizontal="center" vertical="center" textRotation="90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4" fontId="4" fillId="0" borderId="29" xfId="0" applyNumberFormat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hidden="1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10" borderId="53" xfId="0" applyFont="1" applyFill="1" applyBorder="1" applyAlignment="1" applyProtection="1">
      <alignment horizontal="center" vertical="center" textRotation="90"/>
      <protection locked="0"/>
    </xf>
    <xf numFmtId="0" fontId="5" fillId="8" borderId="53" xfId="0" applyFont="1" applyFill="1" applyBorder="1" applyAlignment="1" applyProtection="1">
      <alignment horizontal="center" vertical="center" textRotation="90"/>
      <protection locked="0"/>
    </xf>
    <xf numFmtId="0" fontId="5" fillId="11" borderId="53" xfId="0" applyFont="1" applyFill="1" applyBorder="1" applyAlignment="1" applyProtection="1">
      <alignment horizontal="center" vertical="center" textRotation="90"/>
      <protection locked="0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2" fontId="0" fillId="0" borderId="52" xfId="0" applyNumberForma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9" fontId="0" fillId="0" borderId="56" xfId="0" applyNumberForma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0" fontId="3" fillId="0" borderId="55" xfId="0" applyFont="1" applyBorder="1" applyAlignment="1" applyProtection="1">
      <alignment horizontal="left" vertical="center" wrapText="1"/>
      <protection hidden="1"/>
    </xf>
    <xf numFmtId="2" fontId="0" fillId="9" borderId="20" xfId="0" applyNumberFormat="1" applyFill="1" applyBorder="1" applyAlignment="1" applyProtection="1">
      <alignment horizontal="right" vertical="center"/>
      <protection hidden="1"/>
    </xf>
    <xf numFmtId="10" fontId="0" fillId="12" borderId="56" xfId="0" applyNumberFormat="1" applyFill="1" applyBorder="1" applyAlignment="1" applyProtection="1">
      <alignment vertical="center"/>
      <protection locked="0"/>
    </xf>
    <xf numFmtId="4" fontId="12" fillId="5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3" fillId="0" borderId="41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10" fontId="0" fillId="5" borderId="56" xfId="0" applyNumberForma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" fontId="0" fillId="0" borderId="32" xfId="0" applyNumberFormat="1" applyBorder="1" applyAlignment="1" applyProtection="1">
      <alignment/>
      <protection hidden="1"/>
    </xf>
    <xf numFmtId="4" fontId="0" fillId="0" borderId="52" xfId="0" applyNumberForma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4" fontId="1" fillId="9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vertical="top" wrapText="1"/>
      <protection hidden="1"/>
    </xf>
    <xf numFmtId="0" fontId="8" fillId="0" borderId="56" xfId="0" applyFont="1" applyBorder="1" applyAlignment="1" applyProtection="1">
      <alignment vertical="top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F12" sqref="F12"/>
    </sheetView>
  </sheetViews>
  <sheetFormatPr defaultColWidth="9.140625" defaultRowHeight="12.75"/>
  <cols>
    <col min="1" max="1" width="12.7109375" style="1" customWidth="1"/>
    <col min="2" max="2" width="14.28125" style="1" customWidth="1"/>
    <col min="3" max="3" width="8.28125" style="1" customWidth="1"/>
    <col min="4" max="4" width="13.8515625" style="1" customWidth="1"/>
    <col min="5" max="5" width="7.140625" style="1" customWidth="1"/>
    <col min="6" max="6" width="21.140625" style="1" customWidth="1"/>
    <col min="7" max="7" width="8.7109375" style="1" customWidth="1"/>
    <col min="8" max="13" width="5.7109375" style="1" customWidth="1"/>
    <col min="14" max="14" width="13.28125" style="1" customWidth="1"/>
    <col min="15" max="15" width="8.8515625" style="1" customWidth="1"/>
    <col min="16" max="16" width="10.28125" style="1" customWidth="1"/>
    <col min="17" max="17" width="9.28125" style="1" customWidth="1"/>
    <col min="18" max="27" width="5.8515625" style="1" customWidth="1"/>
    <col min="28" max="28" width="7.8515625" style="1" customWidth="1"/>
    <col min="29" max="16384" width="8.8515625" style="1" customWidth="1"/>
  </cols>
  <sheetData>
    <row r="2" spans="1:7" ht="12.75" customHeight="1">
      <c r="A2" s="248" t="s">
        <v>0</v>
      </c>
      <c r="B2" s="248"/>
      <c r="C2" s="248"/>
      <c r="D2" s="248"/>
      <c r="E2" s="248"/>
      <c r="F2" s="248"/>
      <c r="G2" s="248"/>
    </row>
    <row r="3" spans="1:7" ht="12.75">
      <c r="A3" s="248"/>
      <c r="B3" s="248"/>
      <c r="C3" s="248"/>
      <c r="D3" s="248"/>
      <c r="E3" s="248"/>
      <c r="F3" s="248"/>
      <c r="G3" s="248"/>
    </row>
    <row r="4" spans="1:7" ht="12.75">
      <c r="A4" s="248"/>
      <c r="B4" s="248"/>
      <c r="C4" s="248"/>
      <c r="D4" s="248"/>
      <c r="E4" s="248"/>
      <c r="F4" s="248"/>
      <c r="G4" s="248"/>
    </row>
    <row r="5" spans="1:7" ht="38.25" customHeight="1">
      <c r="A5" s="248"/>
      <c r="B5" s="248"/>
      <c r="C5" s="248"/>
      <c r="D5" s="248"/>
      <c r="E5" s="248"/>
      <c r="F5" s="248"/>
      <c r="G5" s="248"/>
    </row>
    <row r="7" spans="1:13" ht="25.5" customHeight="1">
      <c r="A7" s="249" t="s">
        <v>1</v>
      </c>
      <c r="B7" s="249"/>
      <c r="C7" s="249"/>
      <c r="D7" s="249"/>
      <c r="E7" s="249"/>
      <c r="F7" s="249"/>
      <c r="G7" s="249"/>
      <c r="H7" s="2"/>
      <c r="I7" s="2"/>
      <c r="J7" s="2"/>
      <c r="K7" s="2"/>
      <c r="L7" s="2"/>
      <c r="M7" s="2"/>
    </row>
    <row r="8" ht="9" customHeight="1">
      <c r="B8" s="3"/>
    </row>
    <row r="9" spans="1:14" ht="48" customHeight="1">
      <c r="A9" s="4" t="s">
        <v>2</v>
      </c>
      <c r="B9" s="5" t="s">
        <v>3</v>
      </c>
      <c r="C9" s="5" t="s">
        <v>4</v>
      </c>
      <c r="D9" s="5" t="s">
        <v>5</v>
      </c>
      <c r="E9" s="5" t="s">
        <v>4</v>
      </c>
      <c r="F9" s="5" t="s">
        <v>6</v>
      </c>
      <c r="G9" s="5" t="s">
        <v>7</v>
      </c>
      <c r="H9" s="6"/>
      <c r="I9" s="6"/>
      <c r="J9" s="6"/>
      <c r="K9" s="6"/>
      <c r="L9" s="6"/>
      <c r="M9" s="6"/>
      <c r="N9" s="6"/>
    </row>
    <row r="10" spans="1:7" ht="12" customHeight="1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8" t="s">
        <v>14</v>
      </c>
    </row>
    <row r="11" spans="1:7" ht="15" customHeight="1">
      <c r="A11" s="250">
        <v>20</v>
      </c>
      <c r="B11" s="251" t="s">
        <v>15</v>
      </c>
      <c r="C11" s="251">
        <v>20</v>
      </c>
      <c r="D11" s="250" t="s">
        <v>16</v>
      </c>
      <c r="E11" s="250">
        <v>20</v>
      </c>
      <c r="F11" s="9" t="s">
        <v>17</v>
      </c>
      <c r="G11" s="7">
        <v>20</v>
      </c>
    </row>
    <row r="12" spans="1:7" ht="15" customHeight="1">
      <c r="A12" s="250"/>
      <c r="B12" s="250"/>
      <c r="C12" s="250"/>
      <c r="D12" s="250"/>
      <c r="E12" s="250"/>
      <c r="F12" s="9" t="s">
        <v>18</v>
      </c>
      <c r="G12" s="7">
        <v>17</v>
      </c>
    </row>
    <row r="13" spans="1:7" ht="15" customHeight="1">
      <c r="A13" s="250"/>
      <c r="B13" s="250"/>
      <c r="C13" s="250"/>
      <c r="D13" s="250" t="s">
        <v>19</v>
      </c>
      <c r="E13" s="250">
        <v>16</v>
      </c>
      <c r="F13" s="9" t="s">
        <v>17</v>
      </c>
      <c r="G13" s="7">
        <v>16</v>
      </c>
    </row>
    <row r="14" spans="1:7" ht="15" customHeight="1">
      <c r="A14" s="250"/>
      <c r="B14" s="250"/>
      <c r="C14" s="250"/>
      <c r="D14" s="250"/>
      <c r="E14" s="250"/>
      <c r="F14" s="9" t="s">
        <v>18</v>
      </c>
      <c r="G14" s="7">
        <v>13.6</v>
      </c>
    </row>
    <row r="15" spans="1:7" ht="15" customHeight="1">
      <c r="A15" s="250"/>
      <c r="B15" s="250"/>
      <c r="C15" s="250"/>
      <c r="D15" s="251" t="s">
        <v>20</v>
      </c>
      <c r="E15" s="251">
        <v>12</v>
      </c>
      <c r="F15" s="9" t="s">
        <v>17</v>
      </c>
      <c r="G15" s="7">
        <v>12</v>
      </c>
    </row>
    <row r="16" spans="1:7" ht="15" customHeight="1">
      <c r="A16" s="250"/>
      <c r="B16" s="251"/>
      <c r="C16" s="251"/>
      <c r="D16" s="251"/>
      <c r="E16" s="251"/>
      <c r="F16" s="10" t="s">
        <v>18</v>
      </c>
      <c r="G16" s="11">
        <v>10.2</v>
      </c>
    </row>
    <row r="17" spans="1:7" ht="15" customHeight="1">
      <c r="A17" s="250"/>
      <c r="B17" s="252" t="s">
        <v>21</v>
      </c>
      <c r="C17" s="252">
        <v>10</v>
      </c>
      <c r="D17" s="252" t="s">
        <v>22</v>
      </c>
      <c r="E17" s="252">
        <v>9</v>
      </c>
      <c r="F17" s="12" t="s">
        <v>23</v>
      </c>
      <c r="G17" s="13">
        <v>8.1</v>
      </c>
    </row>
    <row r="18" spans="1:7" ht="15" customHeight="1">
      <c r="A18" s="250"/>
      <c r="B18" s="250"/>
      <c r="C18" s="250"/>
      <c r="D18" s="252"/>
      <c r="E18" s="252"/>
      <c r="F18" s="9" t="s">
        <v>24</v>
      </c>
      <c r="G18" s="7">
        <v>7.2</v>
      </c>
    </row>
    <row r="19" spans="1:7" ht="15" customHeight="1">
      <c r="A19" s="250"/>
      <c r="B19" s="250"/>
      <c r="C19" s="250"/>
      <c r="D19" s="250" t="s">
        <v>25</v>
      </c>
      <c r="E19" s="250">
        <v>7.5</v>
      </c>
      <c r="F19" s="9" t="s">
        <v>23</v>
      </c>
      <c r="G19" s="7">
        <v>6.75</v>
      </c>
    </row>
    <row r="20" spans="1:7" ht="15" customHeight="1">
      <c r="A20" s="250"/>
      <c r="B20" s="250"/>
      <c r="C20" s="250"/>
      <c r="D20" s="250"/>
      <c r="E20" s="250"/>
      <c r="F20" s="9" t="s">
        <v>24</v>
      </c>
      <c r="G20" s="7">
        <v>6</v>
      </c>
    </row>
    <row r="21" spans="1:7" ht="15" customHeight="1">
      <c r="A21" s="250"/>
      <c r="B21" s="250"/>
      <c r="C21" s="250"/>
      <c r="D21" s="250" t="s">
        <v>26</v>
      </c>
      <c r="E21" s="250">
        <v>6.25</v>
      </c>
      <c r="F21" s="9" t="s">
        <v>23</v>
      </c>
      <c r="G21" s="7">
        <v>5.65</v>
      </c>
    </row>
    <row r="22" spans="1:7" ht="15" customHeight="1">
      <c r="A22" s="250"/>
      <c r="B22" s="250"/>
      <c r="C22" s="250"/>
      <c r="D22" s="250"/>
      <c r="E22" s="250"/>
      <c r="F22" s="14" t="s">
        <v>24</v>
      </c>
      <c r="G22" s="7">
        <v>5</v>
      </c>
    </row>
    <row r="23" ht="15" customHeight="1">
      <c r="G23" s="15"/>
    </row>
    <row r="24" spans="1:7" ht="25.5" customHeight="1">
      <c r="A24" s="253" t="s">
        <v>27</v>
      </c>
      <c r="B24" s="253"/>
      <c r="C24" s="253"/>
      <c r="D24" s="253"/>
      <c r="E24" s="253"/>
      <c r="F24" s="253"/>
      <c r="G24" s="253"/>
    </row>
    <row r="25" spans="1:7" ht="22.5" customHeight="1">
      <c r="A25" s="253"/>
      <c r="B25" s="253"/>
      <c r="C25" s="253"/>
      <c r="D25" s="253"/>
      <c r="E25" s="253"/>
      <c r="F25" s="253"/>
      <c r="G25" s="253"/>
    </row>
    <row r="26" ht="9" customHeight="1"/>
    <row r="27" spans="1:7" ht="18.75" customHeight="1">
      <c r="A27" s="254" t="s">
        <v>28</v>
      </c>
      <c r="B27" s="254"/>
      <c r="C27" s="254"/>
      <c r="D27" s="254"/>
      <c r="E27" s="254"/>
      <c r="F27" s="254"/>
      <c r="G27" s="254"/>
    </row>
    <row r="28" spans="1:7" ht="12.75" customHeight="1">
      <c r="A28" s="254"/>
      <c r="B28" s="254"/>
      <c r="C28" s="254"/>
      <c r="D28" s="254"/>
      <c r="E28" s="254"/>
      <c r="F28" s="254"/>
      <c r="G28" s="254"/>
    </row>
    <row r="31" ht="21" customHeight="1"/>
    <row r="33" ht="16.5" customHeight="1"/>
    <row r="34" ht="18" customHeight="1"/>
  </sheetData>
  <sheetProtection password="CF03" sheet="1"/>
  <mergeCells count="21">
    <mergeCell ref="A24:G25"/>
    <mergeCell ref="A27:G28"/>
    <mergeCell ref="E15:E16"/>
    <mergeCell ref="B17:B22"/>
    <mergeCell ref="C17:C22"/>
    <mergeCell ref="D17:D18"/>
    <mergeCell ref="E17:E18"/>
    <mergeCell ref="D19:D20"/>
    <mergeCell ref="E19:E20"/>
    <mergeCell ref="D21:D22"/>
    <mergeCell ref="E21:E22"/>
    <mergeCell ref="A2:G5"/>
    <mergeCell ref="A7:G7"/>
    <mergeCell ref="A11:A22"/>
    <mergeCell ref="B11:B16"/>
    <mergeCell ref="C11:C16"/>
    <mergeCell ref="D11:D12"/>
    <mergeCell ref="E11:E12"/>
    <mergeCell ref="D13:D14"/>
    <mergeCell ref="E13:E14"/>
    <mergeCell ref="D15:D16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4">
      <selection activeCell="G32" sqref="G32"/>
    </sheetView>
  </sheetViews>
  <sheetFormatPr defaultColWidth="9.140625" defaultRowHeight="12.75"/>
  <cols>
    <col min="1" max="1" width="10.28125" style="1" customWidth="1"/>
    <col min="2" max="2" width="7.57421875" style="1" customWidth="1"/>
    <col min="3" max="3" width="15.8515625" style="1" customWidth="1"/>
    <col min="4" max="4" width="14.57421875" style="1" customWidth="1"/>
    <col min="5" max="5" width="15.28125" style="1" customWidth="1"/>
    <col min="6" max="6" width="12.57421875" style="1" customWidth="1"/>
    <col min="7" max="7" width="14.421875" style="1" customWidth="1"/>
    <col min="8" max="16384" width="8.8515625" style="1" customWidth="1"/>
  </cols>
  <sheetData>
    <row r="1" spans="1:7" ht="65.25" customHeight="1">
      <c r="A1" s="255" t="s">
        <v>123</v>
      </c>
      <c r="B1" s="255"/>
      <c r="C1" s="255"/>
      <c r="D1" s="255"/>
      <c r="E1" s="255"/>
      <c r="F1" s="255"/>
      <c r="G1" s="255"/>
    </row>
    <row r="2" spans="1:9" ht="25.5" customHeight="1">
      <c r="A2" s="249" t="s">
        <v>124</v>
      </c>
      <c r="B2" s="249"/>
      <c r="C2" s="249"/>
      <c r="D2" s="249"/>
      <c r="E2" s="249"/>
      <c r="F2" s="249"/>
      <c r="G2" s="249"/>
      <c r="H2" s="97"/>
      <c r="I2" s="97"/>
    </row>
    <row r="3" spans="1:7" ht="21" customHeight="1">
      <c r="A3" s="98" t="s">
        <v>125</v>
      </c>
      <c r="B3" s="99"/>
      <c r="C3" s="99"/>
      <c r="D3" s="99"/>
      <c r="E3" s="99"/>
      <c r="F3" s="99"/>
      <c r="G3" s="99"/>
    </row>
    <row r="4" spans="1:9" ht="36" customHeight="1">
      <c r="A4" s="100" t="s">
        <v>126</v>
      </c>
      <c r="B4" s="101" t="s">
        <v>127</v>
      </c>
      <c r="C4" s="101" t="s">
        <v>128</v>
      </c>
      <c r="D4" s="101" t="s">
        <v>129</v>
      </c>
      <c r="E4" s="101" t="s">
        <v>130</v>
      </c>
      <c r="F4" s="102" t="s">
        <v>131</v>
      </c>
      <c r="G4" s="103"/>
      <c r="H4" s="104"/>
      <c r="I4" s="104"/>
    </row>
    <row r="5" spans="1:7" ht="11.25" customHeight="1">
      <c r="A5" s="105" t="s">
        <v>8</v>
      </c>
      <c r="B5" s="106" t="s">
        <v>9</v>
      </c>
      <c r="C5" s="106" t="s">
        <v>132</v>
      </c>
      <c r="D5" s="106" t="s">
        <v>133</v>
      </c>
      <c r="E5" s="106" t="s">
        <v>134</v>
      </c>
      <c r="F5" s="107" t="s">
        <v>135</v>
      </c>
      <c r="G5" s="99"/>
    </row>
    <row r="6" spans="1:7" ht="12.75">
      <c r="A6" s="108" t="s">
        <v>136</v>
      </c>
      <c r="B6" s="109">
        <f>RESIDENZA!K113</f>
        <v>0</v>
      </c>
      <c r="C6" s="110">
        <f>RESIDENZA!I113</f>
        <v>0</v>
      </c>
      <c r="D6" s="111" t="e">
        <f>C6/D11</f>
        <v>#DIV/0!</v>
      </c>
      <c r="E6" s="112">
        <v>0</v>
      </c>
      <c r="F6" s="113" t="e">
        <f>D6*E6</f>
        <v>#DIV/0!</v>
      </c>
      <c r="G6" s="99"/>
    </row>
    <row r="7" spans="1:7" ht="12.75">
      <c r="A7" s="108" t="s">
        <v>137</v>
      </c>
      <c r="B7" s="109">
        <f>RESIDENZA!K116</f>
        <v>0</v>
      </c>
      <c r="C7" s="110">
        <f>RESIDENZA!I116</f>
        <v>0</v>
      </c>
      <c r="D7" s="111" t="e">
        <f>C7/D11</f>
        <v>#DIV/0!</v>
      </c>
      <c r="E7" s="112">
        <v>0.05</v>
      </c>
      <c r="F7" s="113" t="e">
        <f>D7*E7</f>
        <v>#DIV/0!</v>
      </c>
      <c r="G7" s="99"/>
    </row>
    <row r="8" spans="1:7" ht="12.75">
      <c r="A8" s="108" t="s">
        <v>138</v>
      </c>
      <c r="B8" s="109">
        <f>RESIDENZA!K119</f>
        <v>0</v>
      </c>
      <c r="C8" s="110">
        <f>RESIDENZA!I119</f>
        <v>0</v>
      </c>
      <c r="D8" s="111" t="e">
        <f>C8/D11</f>
        <v>#DIV/0!</v>
      </c>
      <c r="E8" s="112">
        <v>0.15</v>
      </c>
      <c r="F8" s="113" t="e">
        <f>D8*E8</f>
        <v>#DIV/0!</v>
      </c>
      <c r="G8" s="99"/>
    </row>
    <row r="9" spans="1:7" ht="12.75">
      <c r="A9" s="108" t="s">
        <v>139</v>
      </c>
      <c r="B9" s="109">
        <f>RESIDENZA!K122</f>
        <v>0</v>
      </c>
      <c r="C9" s="110">
        <f>RESIDENZA!I122</f>
        <v>0</v>
      </c>
      <c r="D9" s="111" t="e">
        <f>C9/D11</f>
        <v>#DIV/0!</v>
      </c>
      <c r="E9" s="112">
        <v>0.3</v>
      </c>
      <c r="F9" s="113" t="e">
        <f>D9*E9</f>
        <v>#DIV/0!</v>
      </c>
      <c r="G9" s="99"/>
    </row>
    <row r="10" spans="1:7" ht="12.75">
      <c r="A10" s="114" t="s">
        <v>140</v>
      </c>
      <c r="B10" s="115">
        <f>RESIDENZA!K125</f>
        <v>0</v>
      </c>
      <c r="C10" s="116">
        <f>RESIDENZA!I125</f>
        <v>0</v>
      </c>
      <c r="D10" s="111" t="e">
        <f>C10/D11</f>
        <v>#DIV/0!</v>
      </c>
      <c r="E10" s="117">
        <v>0.5</v>
      </c>
      <c r="F10" s="113" t="e">
        <f>D10*E10</f>
        <v>#DIV/0!</v>
      </c>
      <c r="G10" s="99"/>
    </row>
    <row r="11" spans="1:7" ht="13.5" customHeight="1">
      <c r="A11" s="118"/>
      <c r="B11" s="118"/>
      <c r="C11" s="119" t="s">
        <v>141</v>
      </c>
      <c r="D11" s="120">
        <f>SUM(C6:C10)</f>
        <v>0</v>
      </c>
      <c r="E11" s="118"/>
      <c r="F11" s="121" t="s">
        <v>142</v>
      </c>
      <c r="G11" s="122" t="e">
        <f>SUM(F6:F10)</f>
        <v>#DIV/0!</v>
      </c>
    </row>
    <row r="12" spans="1:7" ht="7.5" customHeight="1">
      <c r="A12" s="118"/>
      <c r="B12" s="118"/>
      <c r="C12" s="123"/>
      <c r="D12" s="123"/>
      <c r="E12" s="118"/>
      <c r="F12" s="124"/>
      <c r="G12" s="125"/>
    </row>
    <row r="13" spans="1:7" ht="12.75" customHeight="1">
      <c r="A13" s="279" t="s">
        <v>143</v>
      </c>
      <c r="B13" s="279"/>
      <c r="C13" s="279"/>
      <c r="D13" s="279"/>
      <c r="E13" s="279"/>
      <c r="F13" s="126"/>
      <c r="G13" s="126"/>
    </row>
    <row r="14" spans="1:7" ht="22.5" customHeight="1">
      <c r="A14" s="127" t="s">
        <v>144</v>
      </c>
      <c r="B14" s="101" t="s">
        <v>145</v>
      </c>
      <c r="C14" s="128">
        <f>Snr!C27</f>
        <v>0</v>
      </c>
      <c r="D14" s="129" t="s">
        <v>146</v>
      </c>
      <c r="E14" s="130">
        <f>C14*0.6</f>
        <v>0</v>
      </c>
      <c r="F14" s="124"/>
      <c r="G14" s="125"/>
    </row>
    <row r="15" spans="1:7" ht="20.25" customHeight="1">
      <c r="A15" s="131" t="s">
        <v>147</v>
      </c>
      <c r="B15" s="109" t="s">
        <v>145</v>
      </c>
      <c r="C15" s="132">
        <f>Snr!C50</f>
        <v>0</v>
      </c>
      <c r="D15" s="133" t="s">
        <v>146</v>
      </c>
      <c r="E15" s="134">
        <f>C15*0.6</f>
        <v>0</v>
      </c>
      <c r="F15" s="124"/>
      <c r="G15" s="125"/>
    </row>
    <row r="16" spans="1:7" ht="21" customHeight="1">
      <c r="A16" s="131" t="s">
        <v>148</v>
      </c>
      <c r="B16" s="109" t="s">
        <v>145</v>
      </c>
      <c r="C16" s="132">
        <f>Snr!C91</f>
        <v>0</v>
      </c>
      <c r="D16" s="133" t="s">
        <v>146</v>
      </c>
      <c r="E16" s="134">
        <f>C16*0.6</f>
        <v>0</v>
      </c>
      <c r="F16" s="124"/>
      <c r="G16" s="125"/>
    </row>
    <row r="17" spans="1:7" ht="20.25" customHeight="1">
      <c r="A17" s="135" t="s">
        <v>149</v>
      </c>
      <c r="B17" s="115" t="s">
        <v>145</v>
      </c>
      <c r="C17" s="136">
        <f>Snr!C67</f>
        <v>0</v>
      </c>
      <c r="D17" s="137" t="s">
        <v>146</v>
      </c>
      <c r="E17" s="138">
        <f>C17*0.6</f>
        <v>0</v>
      </c>
      <c r="F17" s="124"/>
      <c r="G17" s="125"/>
    </row>
    <row r="18" spans="1:7" ht="18" customHeight="1">
      <c r="A18" s="118"/>
      <c r="B18" s="118"/>
      <c r="C18" s="139" t="s">
        <v>150</v>
      </c>
      <c r="D18" s="120">
        <f>SUM(C14:C17)</f>
        <v>0</v>
      </c>
      <c r="E18" s="118"/>
      <c r="F18" s="140" t="s">
        <v>151</v>
      </c>
      <c r="G18" s="141">
        <f>SUM(E14:E17)</f>
        <v>0</v>
      </c>
    </row>
    <row r="19" spans="1:7" ht="6.75" customHeight="1">
      <c r="A19" s="118"/>
      <c r="B19" s="118"/>
      <c r="C19" s="123"/>
      <c r="D19" s="123"/>
      <c r="E19" s="118"/>
      <c r="F19" s="124"/>
      <c r="G19" s="125"/>
    </row>
    <row r="20" spans="1:7" ht="18" customHeight="1">
      <c r="A20" s="280" t="s">
        <v>152</v>
      </c>
      <c r="B20" s="280"/>
      <c r="C20" s="142">
        <f>D11+G18</f>
        <v>0</v>
      </c>
      <c r="D20" s="123"/>
      <c r="E20" s="118"/>
      <c r="F20" s="124"/>
      <c r="G20" s="125"/>
    </row>
    <row r="21" spans="1:7" ht="7.5" customHeight="1">
      <c r="A21" s="99"/>
      <c r="B21" s="99"/>
      <c r="C21" s="99"/>
      <c r="D21" s="99"/>
      <c r="E21" s="99"/>
      <c r="F21" s="99"/>
      <c r="G21" s="99"/>
    </row>
    <row r="22" spans="1:7" ht="12.75">
      <c r="A22" s="98" t="s">
        <v>153</v>
      </c>
      <c r="B22" s="99"/>
      <c r="C22" s="99"/>
      <c r="D22" s="99"/>
      <c r="E22" s="99"/>
      <c r="F22" s="99"/>
      <c r="G22" s="99"/>
    </row>
    <row r="23" spans="1:7" ht="35.25" customHeight="1">
      <c r="A23" s="281" t="s">
        <v>154</v>
      </c>
      <c r="B23" s="281"/>
      <c r="C23" s="143">
        <f>D11</f>
        <v>0</v>
      </c>
      <c r="D23" s="282" t="s">
        <v>155</v>
      </c>
      <c r="E23" s="282"/>
      <c r="F23" s="102" t="s">
        <v>156</v>
      </c>
      <c r="G23" s="103"/>
    </row>
    <row r="24" spans="1:7" ht="12.75" customHeight="1">
      <c r="A24" s="283" t="s">
        <v>157</v>
      </c>
      <c r="B24" s="283"/>
      <c r="C24" s="284">
        <f>D18</f>
        <v>0</v>
      </c>
      <c r="D24" s="285" t="s">
        <v>158</v>
      </c>
      <c r="E24" s="285"/>
      <c r="F24" s="145">
        <v>0</v>
      </c>
      <c r="G24" s="99"/>
    </row>
    <row r="25" spans="1:7" ht="12.75" customHeight="1">
      <c r="A25" s="283"/>
      <c r="B25" s="283"/>
      <c r="C25" s="284"/>
      <c r="D25" s="285" t="s">
        <v>159</v>
      </c>
      <c r="E25" s="285"/>
      <c r="F25" s="145">
        <v>10</v>
      </c>
      <c r="G25" s="99"/>
    </row>
    <row r="26" spans="1:7" ht="12.75" customHeight="1">
      <c r="A26" s="286" t="s">
        <v>160</v>
      </c>
      <c r="B26" s="286"/>
      <c r="C26" s="287" t="e">
        <f>(C24/C23)</f>
        <v>#DIV/0!</v>
      </c>
      <c r="D26" s="285" t="s">
        <v>161</v>
      </c>
      <c r="E26" s="285"/>
      <c r="F26" s="145">
        <v>20</v>
      </c>
      <c r="G26" s="99"/>
    </row>
    <row r="27" spans="1:7" ht="12.75" customHeight="1">
      <c r="A27" s="286"/>
      <c r="B27" s="286"/>
      <c r="C27" s="287"/>
      <c r="D27" s="288" t="s">
        <v>162</v>
      </c>
      <c r="E27" s="288"/>
      <c r="F27" s="145">
        <v>30</v>
      </c>
      <c r="G27" s="99"/>
    </row>
    <row r="28" spans="1:7" ht="12.75">
      <c r="A28" s="147"/>
      <c r="B28" s="147"/>
      <c r="C28" s="123"/>
      <c r="D28" s="118"/>
      <c r="E28" s="118"/>
      <c r="F28" s="121" t="s">
        <v>163</v>
      </c>
      <c r="G28" s="122" t="e">
        <f>IF(C26&lt;50%,0,IF(C26&lt;75%,0.1,IF(C26&lt;100%,0.2,IF(C26&gt;100%,0.3))))</f>
        <v>#DIV/0!</v>
      </c>
    </row>
    <row r="29" spans="1:7" ht="7.5" customHeight="1">
      <c r="A29" s="99"/>
      <c r="B29" s="99"/>
      <c r="C29" s="99"/>
      <c r="D29" s="99"/>
      <c r="E29" s="99"/>
      <c r="F29" s="99"/>
      <c r="G29" s="99"/>
    </row>
    <row r="30" spans="1:13" ht="27.75" customHeight="1">
      <c r="A30" s="148" t="s">
        <v>164</v>
      </c>
      <c r="B30" s="149" t="e">
        <f>G11+G28</f>
        <v>#DIV/0!</v>
      </c>
      <c r="C30" s="150"/>
      <c r="D30" s="151"/>
      <c r="E30" s="150" t="s">
        <v>165</v>
      </c>
      <c r="F30" s="152" t="e">
        <f>IF(I30=FALSE,J30,I30)</f>
        <v>#DIV/0!</v>
      </c>
      <c r="G30" s="99"/>
      <c r="H30" s="99"/>
      <c r="I30" s="153" t="e">
        <f>IF(B30&lt;5.1%,0,IF(B30&lt;10.1%,5%,IF(B30&lt;15.1%,10%,IF(B30&lt;20.1%,15%,IF(B30&lt;25.1%,20%,IF(B30&lt;30.1%,25%,IF(B30&lt;35.1%,30%)))))))</f>
        <v>#DIV/0!</v>
      </c>
      <c r="J30" s="153" t="e">
        <f>IF(B30&lt;35.1%,FALSE,IF(B30&lt;40.1%,35%,IF(B30&lt;45.1%,40%,IF(B30&lt;50.1%,45%,IF(B30&gt;50.1%,50%)))))</f>
        <v>#DIV/0!</v>
      </c>
      <c r="K30" s="99"/>
      <c r="L30" s="99"/>
      <c r="M30" s="99"/>
    </row>
    <row r="31" spans="1:7" ht="9.75" customHeight="1">
      <c r="A31" s="99"/>
      <c r="B31" s="99"/>
      <c r="C31" s="99"/>
      <c r="D31" s="99"/>
      <c r="E31" s="99"/>
      <c r="F31" s="99"/>
      <c r="G31" s="99"/>
    </row>
    <row r="32" spans="1:7" ht="21" customHeight="1">
      <c r="A32" s="289" t="s">
        <v>166</v>
      </c>
      <c r="B32" s="289"/>
      <c r="C32" s="289"/>
      <c r="D32" s="289"/>
      <c r="E32" s="289"/>
      <c r="F32" s="154" t="s">
        <v>167</v>
      </c>
      <c r="G32" s="155">
        <v>704.3</v>
      </c>
    </row>
    <row r="33" spans="1:7" ht="8.25" customHeight="1">
      <c r="A33" s="99"/>
      <c r="B33" s="99"/>
      <c r="C33" s="99"/>
      <c r="D33" s="99"/>
      <c r="E33" s="99"/>
      <c r="F33" s="99"/>
      <c r="G33" s="99"/>
    </row>
    <row r="34" spans="1:7" ht="20.25" customHeight="1">
      <c r="A34" s="290" t="s">
        <v>168</v>
      </c>
      <c r="B34" s="290"/>
      <c r="C34" s="290"/>
      <c r="D34" s="290"/>
      <c r="E34" s="290"/>
      <c r="F34" s="154" t="s">
        <v>169</v>
      </c>
      <c r="G34" s="156" t="e">
        <f>(F30+1)*G32</f>
        <v>#DIV/0!</v>
      </c>
    </row>
    <row r="35" spans="1:7" ht="6" customHeight="1">
      <c r="A35" s="99"/>
      <c r="B35" s="99"/>
      <c r="C35" s="99"/>
      <c r="D35" s="99"/>
      <c r="E35" s="99"/>
      <c r="F35" s="99"/>
      <c r="G35" s="99"/>
    </row>
    <row r="36" spans="1:7" ht="12.75">
      <c r="A36" s="157" t="s">
        <v>170</v>
      </c>
      <c r="B36" s="158"/>
      <c r="C36" s="158"/>
      <c r="D36" s="158"/>
      <c r="E36" s="159"/>
      <c r="F36" s="99"/>
      <c r="G36" s="99"/>
    </row>
    <row r="37" spans="1:7" ht="18" customHeight="1">
      <c r="A37" s="291"/>
      <c r="B37" s="291"/>
      <c r="C37" s="160" t="s">
        <v>171</v>
      </c>
      <c r="D37" s="161" t="s">
        <v>172</v>
      </c>
      <c r="E37" s="161" t="s">
        <v>173</v>
      </c>
      <c r="F37" s="161" t="s">
        <v>174</v>
      </c>
      <c r="G37" s="289" t="s">
        <v>175</v>
      </c>
    </row>
    <row r="38" spans="1:7" ht="18.75" customHeight="1">
      <c r="A38" s="292" t="s">
        <v>176</v>
      </c>
      <c r="B38" s="292"/>
      <c r="C38" s="162">
        <f>TURISTICO!E165</f>
        <v>0</v>
      </c>
      <c r="D38" s="162">
        <f>'Sa TURI.'!E94</f>
        <v>0</v>
      </c>
      <c r="E38" s="162">
        <f>D38*0.6</f>
        <v>0</v>
      </c>
      <c r="F38" s="163">
        <f>E38+C38</f>
        <v>0</v>
      </c>
      <c r="G38" s="289"/>
    </row>
    <row r="39" spans="1:7" ht="18.75" customHeight="1">
      <c r="A39" s="293" t="s">
        <v>177</v>
      </c>
      <c r="B39" s="293"/>
      <c r="C39" s="111">
        <f>DIREZIONALE!E165</f>
        <v>0</v>
      </c>
      <c r="D39" s="111">
        <f>'Sa DIREZ.'!E94</f>
        <v>0</v>
      </c>
      <c r="E39" s="111">
        <f>D39*0.6</f>
        <v>0</v>
      </c>
      <c r="F39" s="164">
        <f>E39+C39</f>
        <v>0</v>
      </c>
      <c r="G39" s="289"/>
    </row>
    <row r="40" spans="1:7" ht="18" customHeight="1">
      <c r="A40" s="294" t="s">
        <v>178</v>
      </c>
      <c r="B40" s="294"/>
      <c r="C40" s="165">
        <f>COMMERCIO!E165</f>
        <v>0</v>
      </c>
      <c r="D40" s="165">
        <f>'Sa COMM.'!E94</f>
        <v>0</v>
      </c>
      <c r="E40" s="165">
        <f>D40*0.6</f>
        <v>0</v>
      </c>
      <c r="F40" s="166">
        <f>E40+C40</f>
        <v>0</v>
      </c>
      <c r="G40" s="167" t="s">
        <v>179</v>
      </c>
    </row>
    <row r="41" spans="1:7" ht="15" customHeight="1">
      <c r="A41" s="99"/>
      <c r="B41" s="99"/>
      <c r="C41" s="168" t="e">
        <f>IF(G41&lt;25%,F41,0)</f>
        <v>#DIV/0!</v>
      </c>
      <c r="D41" s="99"/>
      <c r="E41" s="99"/>
      <c r="F41" s="169">
        <f>SUM(F38:F40)</f>
        <v>0</v>
      </c>
      <c r="G41" s="170" t="e">
        <f>IF(F41/C20&lt;25%,F41/C20,"&gt;25%")</f>
        <v>#DIV/0!</v>
      </c>
    </row>
    <row r="42" spans="1:7" ht="13.5" customHeight="1">
      <c r="A42" s="171" t="s">
        <v>180</v>
      </c>
      <c r="B42" s="295" t="e">
        <f>RESIDENZA!I127+Snr!F94+C41</f>
        <v>#DIV/0!</v>
      </c>
      <c r="C42" s="295"/>
      <c r="D42" s="99"/>
      <c r="E42" s="99"/>
      <c r="F42" s="172"/>
      <c r="G42" s="173"/>
    </row>
    <row r="43" spans="1:7" ht="15" customHeight="1">
      <c r="A43" s="174" t="s">
        <v>181</v>
      </c>
      <c r="B43" s="296">
        <v>0.06</v>
      </c>
      <c r="C43" s="296"/>
      <c r="D43" s="99"/>
      <c r="E43" s="99"/>
      <c r="F43" s="172"/>
      <c r="G43" s="173"/>
    </row>
    <row r="44" spans="1:7" ht="6.75" customHeight="1">
      <c r="A44" s="99"/>
      <c r="B44" s="99"/>
      <c r="C44" s="99"/>
      <c r="D44" s="99"/>
      <c r="E44" s="99"/>
      <c r="F44" s="99"/>
      <c r="G44" s="99"/>
    </row>
    <row r="45" spans="1:7" ht="12.75">
      <c r="A45" s="175" t="s">
        <v>182</v>
      </c>
      <c r="B45" s="176"/>
      <c r="C45" s="176"/>
      <c r="D45" s="176"/>
      <c r="E45" s="176"/>
      <c r="F45" s="176"/>
      <c r="G45" s="99"/>
    </row>
    <row r="46" spans="1:7" ht="24" customHeight="1">
      <c r="A46" s="177"/>
      <c r="B46" s="178" t="s">
        <v>183</v>
      </c>
      <c r="C46" s="178"/>
      <c r="D46" s="179" t="s">
        <v>184</v>
      </c>
      <c r="E46" s="297" t="e">
        <f>B43*B42*G34</f>
        <v>#DIV/0!</v>
      </c>
      <c r="F46" s="297"/>
      <c r="G46" s="99"/>
    </row>
  </sheetData>
  <sheetProtection password="CF03" sheet="1"/>
  <mergeCells count="24">
    <mergeCell ref="A40:B40"/>
    <mergeCell ref="B42:C42"/>
    <mergeCell ref="B43:C43"/>
    <mergeCell ref="E46:F46"/>
    <mergeCell ref="A32:E32"/>
    <mergeCell ref="A34:E34"/>
    <mergeCell ref="A37:B37"/>
    <mergeCell ref="G37:G39"/>
    <mergeCell ref="A38:B38"/>
    <mergeCell ref="A39:B39"/>
    <mergeCell ref="A26:B27"/>
    <mergeCell ref="C26:C27"/>
    <mergeCell ref="D26:E26"/>
    <mergeCell ref="D27:E27"/>
    <mergeCell ref="A23:B23"/>
    <mergeCell ref="D23:E23"/>
    <mergeCell ref="A24:B25"/>
    <mergeCell ref="C24:C25"/>
    <mergeCell ref="D24:E24"/>
    <mergeCell ref="D25:E25"/>
    <mergeCell ref="A1:G1"/>
    <mergeCell ref="A2:G2"/>
    <mergeCell ref="A13:E13"/>
    <mergeCell ref="A20:B20"/>
  </mergeCells>
  <printOptions/>
  <pageMargins left="0.65" right="0.42986111111111114" top="0.8298611111111112" bottom="0.7402777777777778" header="0.5" footer="0.5118055555555555"/>
  <pageSetup horizontalDpi="300" verticalDpi="300" orientation="portrait" paperSize="9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140625" defaultRowHeight="12.75"/>
  <cols>
    <col min="1" max="1" width="10.28125" style="1" customWidth="1"/>
    <col min="2" max="2" width="7.57421875" style="1" customWidth="1"/>
    <col min="3" max="3" width="15.8515625" style="1" customWidth="1"/>
    <col min="4" max="4" width="14.57421875" style="1" customWidth="1"/>
    <col min="5" max="5" width="15.28125" style="1" customWidth="1"/>
    <col min="6" max="6" width="12.57421875" style="1" customWidth="1"/>
    <col min="7" max="7" width="14.421875" style="1" customWidth="1"/>
    <col min="8" max="16384" width="8.8515625" style="1" customWidth="1"/>
  </cols>
  <sheetData>
    <row r="1" spans="1:9" ht="25.5" customHeight="1">
      <c r="A1" s="298" t="s">
        <v>185</v>
      </c>
      <c r="B1" s="298"/>
      <c r="C1" s="298"/>
      <c r="D1" s="298"/>
      <c r="E1" s="298"/>
      <c r="F1" s="298"/>
      <c r="G1" s="298"/>
      <c r="H1" s="97"/>
      <c r="I1" s="97"/>
    </row>
    <row r="2" ht="9.75" customHeight="1"/>
    <row r="3" spans="1:7" ht="19.5" customHeight="1">
      <c r="A3" s="299" t="s">
        <v>166</v>
      </c>
      <c r="B3" s="299"/>
      <c r="C3" s="299"/>
      <c r="D3" s="299"/>
      <c r="E3" s="299"/>
      <c r="F3" s="180" t="s">
        <v>167</v>
      </c>
      <c r="G3" s="181">
        <v>704.3</v>
      </c>
    </row>
    <row r="4" spans="1:7" ht="19.5" customHeight="1">
      <c r="A4" s="16"/>
      <c r="B4" s="16"/>
      <c r="C4" s="16"/>
      <c r="D4" s="16"/>
      <c r="E4" s="16"/>
      <c r="F4" s="182"/>
      <c r="G4" s="183"/>
    </row>
    <row r="5" spans="1:5" ht="13.5" customHeight="1">
      <c r="A5" s="184" t="s">
        <v>170</v>
      </c>
      <c r="B5" s="185"/>
      <c r="C5" s="185"/>
      <c r="D5" s="185"/>
      <c r="E5" s="186"/>
    </row>
    <row r="6" spans="1:6" ht="19.5" customHeight="1">
      <c r="A6" s="187"/>
      <c r="B6" s="188"/>
      <c r="C6" s="161" t="s">
        <v>171</v>
      </c>
      <c r="D6" s="161" t="s">
        <v>172</v>
      </c>
      <c r="E6" s="161" t="s">
        <v>173</v>
      </c>
      <c r="F6" s="189" t="s">
        <v>174</v>
      </c>
    </row>
    <row r="7" spans="1:6" ht="19.5" customHeight="1">
      <c r="A7" s="300" t="s">
        <v>176</v>
      </c>
      <c r="B7" s="300"/>
      <c r="C7" s="190">
        <f>TURISTICO!E165</f>
        <v>0</v>
      </c>
      <c r="D7" s="190">
        <f>'Sa TURI.'!E94</f>
        <v>0</v>
      </c>
      <c r="E7" s="190">
        <f>D7*0.6</f>
        <v>0</v>
      </c>
      <c r="F7" s="191">
        <f>E7+C7</f>
        <v>0</v>
      </c>
    </row>
    <row r="8" spans="1:6" ht="19.5" customHeight="1">
      <c r="A8" s="301" t="s">
        <v>177</v>
      </c>
      <c r="B8" s="301"/>
      <c r="C8" s="190">
        <f>DIREZIONALE!E165</f>
        <v>0</v>
      </c>
      <c r="D8" s="190">
        <f>'Sa DIREZ.'!E94</f>
        <v>0</v>
      </c>
      <c r="E8" s="190">
        <f>D8*0.6</f>
        <v>0</v>
      </c>
      <c r="F8" s="167">
        <f>E8+C8</f>
        <v>0</v>
      </c>
    </row>
    <row r="9" spans="1:6" ht="19.5" customHeight="1">
      <c r="A9" s="302" t="s">
        <v>178</v>
      </c>
      <c r="B9" s="302"/>
      <c r="C9" s="192">
        <f>COMMERCIO!E165</f>
        <v>0</v>
      </c>
      <c r="D9" s="192">
        <f>'Sa COMM.'!E94</f>
        <v>0</v>
      </c>
      <c r="E9" s="192">
        <f>D9*0.6</f>
        <v>0</v>
      </c>
      <c r="F9" s="193">
        <f>E9+C9</f>
        <v>0</v>
      </c>
    </row>
    <row r="10" spans="1:6" ht="18" customHeight="1">
      <c r="A10" s="194"/>
      <c r="B10" s="194"/>
      <c r="C10" s="176"/>
      <c r="D10" s="176"/>
      <c r="E10" s="176"/>
      <c r="F10" s="194"/>
    </row>
    <row r="11" ht="6" customHeight="1"/>
    <row r="12" spans="1:5" ht="12.75">
      <c r="A12" s="184" t="s">
        <v>186</v>
      </c>
      <c r="B12" s="185"/>
      <c r="C12" s="185"/>
      <c r="D12" s="185"/>
      <c r="E12" s="186"/>
    </row>
    <row r="13" spans="1:6" ht="18" customHeight="1">
      <c r="A13" s="187"/>
      <c r="B13" s="189" t="s">
        <v>187</v>
      </c>
      <c r="C13" s="161" t="s">
        <v>188</v>
      </c>
      <c r="D13" s="161" t="s">
        <v>189</v>
      </c>
      <c r="E13" s="161" t="s">
        <v>174</v>
      </c>
      <c r="F13" s="189" t="s">
        <v>190</v>
      </c>
    </row>
    <row r="14" spans="1:6" ht="18.75" customHeight="1">
      <c r="A14" s="144" t="s">
        <v>176</v>
      </c>
      <c r="B14" s="191">
        <v>1.1</v>
      </c>
      <c r="C14" s="195">
        <f>G3</f>
        <v>704.3</v>
      </c>
      <c r="D14" s="195">
        <f>C14*B14</f>
        <v>774.73</v>
      </c>
      <c r="E14" s="190">
        <f>F7</f>
        <v>0</v>
      </c>
      <c r="F14" s="196">
        <f>E14*D14</f>
        <v>0</v>
      </c>
    </row>
    <row r="15" spans="1:6" ht="18.75" customHeight="1">
      <c r="A15" s="144" t="s">
        <v>177</v>
      </c>
      <c r="B15" s="167">
        <v>0.9</v>
      </c>
      <c r="C15" s="195">
        <f>G3</f>
        <v>704.3</v>
      </c>
      <c r="D15" s="195">
        <f>C15*B15</f>
        <v>633.87</v>
      </c>
      <c r="E15" s="190">
        <f>F8</f>
        <v>0</v>
      </c>
      <c r="F15" s="197">
        <f>E15*D15</f>
        <v>0</v>
      </c>
    </row>
    <row r="16" spans="1:6" ht="18" customHeight="1">
      <c r="A16" s="146" t="s">
        <v>178</v>
      </c>
      <c r="B16" s="193">
        <v>0.8</v>
      </c>
      <c r="C16" s="198">
        <f>G3</f>
        <v>704.3</v>
      </c>
      <c r="D16" s="195">
        <f>C16*B16</f>
        <v>563.4399999999999</v>
      </c>
      <c r="E16" s="192">
        <f>F9</f>
        <v>0</v>
      </c>
      <c r="F16" s="199">
        <f>E16*D16</f>
        <v>0</v>
      </c>
    </row>
    <row r="17" spans="1:6" ht="20.25" customHeight="1">
      <c r="A17" s="194"/>
      <c r="B17" s="194"/>
      <c r="C17" s="176"/>
      <c r="D17" s="291" t="s">
        <v>191</v>
      </c>
      <c r="E17" s="291"/>
      <c r="F17" s="200">
        <f>SUM(F14:F16)</f>
        <v>0</v>
      </c>
    </row>
    <row r="18" spans="1:7" ht="6" customHeight="1">
      <c r="A18" s="201"/>
      <c r="B18" s="201"/>
      <c r="C18" s="202"/>
      <c r="D18" s="173"/>
      <c r="G18" s="99"/>
    </row>
    <row r="19" spans="1:7" ht="15" customHeight="1">
      <c r="A19" s="203" t="s">
        <v>181</v>
      </c>
      <c r="B19" s="303">
        <v>0.1</v>
      </c>
      <c r="C19" s="303"/>
      <c r="F19" s="172"/>
      <c r="G19" s="173"/>
    </row>
    <row r="20" ht="6.75" customHeight="1">
      <c r="G20" s="99"/>
    </row>
    <row r="21" spans="1:6" ht="21" customHeight="1">
      <c r="A21" s="204" t="s">
        <v>182</v>
      </c>
      <c r="B21" s="194"/>
      <c r="C21" s="194"/>
      <c r="D21" s="194"/>
      <c r="E21" s="194"/>
      <c r="F21" s="205"/>
    </row>
    <row r="22" spans="1:6" ht="30" customHeight="1">
      <c r="A22" s="206"/>
      <c r="B22" s="207" t="s">
        <v>192</v>
      </c>
      <c r="C22" s="207"/>
      <c r="D22" s="208" t="s">
        <v>193</v>
      </c>
      <c r="E22" s="297">
        <f>F17*B19</f>
        <v>0</v>
      </c>
      <c r="F22" s="297"/>
    </row>
  </sheetData>
  <sheetProtection password="CF03" sheet="1"/>
  <mergeCells count="8">
    <mergeCell ref="A9:B9"/>
    <mergeCell ref="D17:E17"/>
    <mergeCell ref="B19:C19"/>
    <mergeCell ref="E22:F22"/>
    <mergeCell ref="A1:G1"/>
    <mergeCell ref="A3:E3"/>
    <mergeCell ref="A7:B7"/>
    <mergeCell ref="A8:B8"/>
  </mergeCells>
  <printOptions horizontalCentered="1" verticalCentered="1"/>
  <pageMargins left="0.6694444444444444" right="0.43333333333333335" top="0.8270833333333333" bottom="0.7479166666666667" header="0.5118055555555555" footer="0.5118055555555555"/>
  <pageSetup horizontalDpi="300" verticalDpi="300" orientation="portrait" paperSize="9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7" sqref="M17"/>
    </sheetView>
  </sheetViews>
  <sheetFormatPr defaultColWidth="9.140625" defaultRowHeight="12.75"/>
  <cols>
    <col min="1" max="1" width="12.140625" style="1" customWidth="1"/>
    <col min="2" max="2" width="6.28125" style="1" customWidth="1"/>
    <col min="3" max="3" width="5.28125" style="1" customWidth="1"/>
    <col min="4" max="6" width="5.421875" style="1" customWidth="1"/>
    <col min="7" max="7" width="4.7109375" style="1" customWidth="1"/>
    <col min="8" max="9" width="5.421875" style="1" customWidth="1"/>
    <col min="10" max="12" width="5.7109375" style="1" customWidth="1"/>
    <col min="13" max="13" width="13.28125" style="1" customWidth="1"/>
    <col min="14" max="14" width="8.8515625" style="1" customWidth="1"/>
    <col min="15" max="15" width="10.28125" style="1" customWidth="1"/>
    <col min="16" max="16" width="9.28125" style="1" customWidth="1"/>
    <col min="17" max="26" width="5.8515625" style="1" customWidth="1"/>
    <col min="27" max="27" width="7.8515625" style="1" customWidth="1"/>
    <col min="28" max="16384" width="8.8515625" style="1" customWidth="1"/>
  </cols>
  <sheetData>
    <row r="1" spans="1:13" ht="69.75" customHeight="1">
      <c r="A1" s="304" t="s">
        <v>194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25.5" customHeight="1">
      <c r="A2" s="249" t="s">
        <v>195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6" customHeight="1">
      <c r="A3" s="20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7" customHeight="1">
      <c r="A4" s="305" t="s">
        <v>196</v>
      </c>
      <c r="B4" s="305"/>
      <c r="C4" s="280" t="s">
        <v>197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31.5" customHeight="1">
      <c r="A5" s="305"/>
      <c r="B5" s="305"/>
      <c r="C5" s="210">
        <v>0.1</v>
      </c>
      <c r="D5" s="211">
        <v>0.2</v>
      </c>
      <c r="E5" s="211">
        <v>0.3</v>
      </c>
      <c r="F5" s="211">
        <v>0.4</v>
      </c>
      <c r="G5" s="211">
        <v>0.5</v>
      </c>
      <c r="H5" s="211">
        <v>0.6</v>
      </c>
      <c r="I5" s="211">
        <v>0.7</v>
      </c>
      <c r="J5" s="211">
        <v>0.8</v>
      </c>
      <c r="K5" s="211">
        <v>0.9</v>
      </c>
      <c r="L5" s="212">
        <v>1</v>
      </c>
      <c r="M5" s="213" t="s">
        <v>196</v>
      </c>
    </row>
    <row r="6" spans="1:13" ht="15" customHeight="1">
      <c r="A6" s="214" t="s">
        <v>198</v>
      </c>
      <c r="B6" s="215">
        <v>0.05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>
        <f>(C5*B6*C6)+(D5*B6*D6)+(E5*B6*E6)+(F5*B6*F6)+(G5*B6*G6)+(H5*B6*H6)+(I5*B6*I6)+(J5*B6*J6)+(K5*B6*K6)+(L5*B6*L6)</f>
        <v>0</v>
      </c>
    </row>
    <row r="7" spans="1:13" ht="29.25" customHeight="1">
      <c r="A7" s="108" t="s">
        <v>199</v>
      </c>
      <c r="B7" s="218">
        <v>0.2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>
        <f>(C5*B7*C7)+(D5*B7*D7)+(E5*B7*E7)+(F5*B7*F7)+(G5*B7*G7)+(H5*B7*H7)+(I5*B7*I7)+(J5*B7*J7)+(K5*B7*K7)+(L5*B7*L7)</f>
        <v>0</v>
      </c>
    </row>
    <row r="8" spans="1:13" ht="18" customHeight="1">
      <c r="A8" s="108" t="s">
        <v>200</v>
      </c>
      <c r="B8" s="218">
        <v>0.1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>
        <f>(C5*B8*C8)+(D5*B8*D8)+(E5*B8*E8)+(F5*B8*F8)+(G5*B8*G8)+(H5*B8*H8)+(I5*B8*I8)+(J5*B8*J8)+(K5*B8*K8)+(L5*B8*L8)</f>
        <v>0</v>
      </c>
    </row>
    <row r="9" spans="1:13" ht="15.75" customHeight="1">
      <c r="A9" s="108" t="s">
        <v>201</v>
      </c>
      <c r="B9" s="218">
        <v>0.05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>
        <f>(C5*B9*C9)+(D5*B9*D9)+(E5*B9*E9)+(F5*B9*F9)+(G5*B9*G9)+(H5*B9*H9)+(I5*B9*I9)+(J5*B9*J9)+(K5*B9*K9)+(L5*B9*L9)</f>
        <v>0</v>
      </c>
    </row>
    <row r="10" spans="1:13" ht="15.75" customHeight="1">
      <c r="A10" s="219" t="s">
        <v>202</v>
      </c>
      <c r="B10" s="220">
        <v>0.1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7">
        <f>(C5*B10*C10)+(D5*B10*D10)+(E5*B10*E10)+(F5*B10*F10)+(G5*B10*G10)+(H5*B10*H10)+(I5*B10*I10)+(J5*B10*J10)+(K5*B10*K10)+(L5*B10*L10)</f>
        <v>0</v>
      </c>
    </row>
    <row r="11" spans="1:13" ht="18" customHeight="1">
      <c r="A11" s="306" t="s">
        <v>203</v>
      </c>
      <c r="B11" s="306"/>
      <c r="C11" s="221" t="s">
        <v>204</v>
      </c>
      <c r="D11" s="222"/>
      <c r="E11" s="222"/>
      <c r="F11" s="222"/>
      <c r="G11" s="222"/>
      <c r="H11" s="222"/>
      <c r="I11" s="222"/>
      <c r="J11" s="307" t="s">
        <v>205</v>
      </c>
      <c r="K11" s="307"/>
      <c r="L11" s="307"/>
      <c r="M11" s="223">
        <f>SUM(M6:M10)</f>
        <v>0</v>
      </c>
    </row>
    <row r="12" spans="1:13" ht="12.75" customHeight="1">
      <c r="A12" s="118"/>
      <c r="B12" s="118"/>
      <c r="C12" s="123"/>
      <c r="D12" s="123"/>
      <c r="E12" s="118"/>
      <c r="F12" s="124"/>
      <c r="G12" s="125"/>
      <c r="H12" s="99"/>
      <c r="I12" s="99"/>
      <c r="J12" s="99"/>
      <c r="K12" s="99"/>
      <c r="L12" s="99"/>
      <c r="M12" s="224"/>
    </row>
    <row r="13" spans="1:13" ht="17.25" customHeight="1">
      <c r="A13" s="308" t="s">
        <v>206</v>
      </c>
      <c r="B13" s="308"/>
      <c r="C13" s="308"/>
      <c r="D13" s="308"/>
      <c r="E13" s="308"/>
      <c r="F13" s="308"/>
      <c r="G13" s="308"/>
      <c r="H13" s="308"/>
      <c r="I13" s="308"/>
      <c r="J13" s="280" t="s">
        <v>207</v>
      </c>
      <c r="K13" s="280"/>
      <c r="L13" s="280"/>
      <c r="M13" s="223">
        <f>M11</f>
        <v>0</v>
      </c>
    </row>
    <row r="14" spans="1:13" ht="12.75" customHeight="1">
      <c r="A14" s="225"/>
      <c r="B14" s="225"/>
      <c r="C14" s="226"/>
      <c r="D14" s="227"/>
      <c r="E14" s="227"/>
      <c r="F14" s="227"/>
      <c r="G14" s="228"/>
      <c r="H14" s="99"/>
      <c r="I14" s="99"/>
      <c r="J14" s="99"/>
      <c r="K14" s="99"/>
      <c r="L14" s="99"/>
      <c r="M14" s="224"/>
    </row>
    <row r="15" spans="1:13" ht="15.75" customHeight="1">
      <c r="A15" s="308" t="s">
        <v>208</v>
      </c>
      <c r="B15" s="308"/>
      <c r="C15" s="308"/>
      <c r="D15" s="308"/>
      <c r="E15" s="308"/>
      <c r="F15" s="308"/>
      <c r="G15" s="308"/>
      <c r="H15" s="308"/>
      <c r="I15" s="308"/>
      <c r="J15" s="280" t="s">
        <v>209</v>
      </c>
      <c r="K15" s="280"/>
      <c r="L15" s="280"/>
      <c r="M15" s="223">
        <f>M11+M13</f>
        <v>0</v>
      </c>
    </row>
    <row r="16" spans="1:13" ht="14.2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30"/>
      <c r="K16" s="230"/>
      <c r="L16" s="230"/>
      <c r="M16" s="231"/>
    </row>
    <row r="17" spans="1:13" ht="20.25" customHeight="1">
      <c r="A17" s="309" t="s">
        <v>166</v>
      </c>
      <c r="B17" s="309"/>
      <c r="C17" s="309"/>
      <c r="D17" s="309"/>
      <c r="E17" s="309"/>
      <c r="F17" s="309"/>
      <c r="G17" s="309"/>
      <c r="H17" s="309"/>
      <c r="I17" s="309"/>
      <c r="J17" s="310" t="s">
        <v>167</v>
      </c>
      <c r="K17" s="310"/>
      <c r="L17" s="310"/>
      <c r="M17" s="232">
        <v>704.3</v>
      </c>
    </row>
    <row r="18" spans="1:13" ht="6" customHeight="1">
      <c r="A18" s="233"/>
      <c r="B18" s="233"/>
      <c r="C18" s="233"/>
      <c r="D18" s="233"/>
      <c r="E18" s="233"/>
      <c r="F18" s="233"/>
      <c r="G18" s="233"/>
      <c r="H18" s="233"/>
      <c r="I18" s="233"/>
      <c r="J18" s="234"/>
      <c r="K18" s="234"/>
      <c r="L18" s="234"/>
      <c r="M18" s="235"/>
    </row>
    <row r="19" spans="1:13" ht="15" customHeight="1">
      <c r="A19" s="236" t="s">
        <v>210</v>
      </c>
      <c r="B19" s="311">
        <f>RESIDENZA!I127+Snr!F94</f>
        <v>0</v>
      </c>
      <c r="C19" s="311"/>
      <c r="D19" s="233"/>
      <c r="E19" s="233"/>
      <c r="F19" s="233"/>
      <c r="G19" s="233"/>
      <c r="H19" s="233"/>
      <c r="I19" s="233"/>
      <c r="J19" s="234"/>
      <c r="K19" s="234"/>
      <c r="L19" s="234"/>
      <c r="M19" s="235"/>
    </row>
    <row r="20" spans="1:13" ht="12.75" customHeight="1">
      <c r="A20" s="237" t="s">
        <v>211</v>
      </c>
      <c r="B20" s="312">
        <f>COMMERCIO!E165+DIREZIONALE!E165+TURISTICO!E165+'Sa COMM.'!G94+'Sa DIREZ.'!G94+'Sa TURI.'!G94</f>
        <v>0</v>
      </c>
      <c r="C20" s="312"/>
      <c r="D20" s="227"/>
      <c r="E20" s="227"/>
      <c r="F20" s="227"/>
      <c r="G20" s="228"/>
      <c r="H20" s="99"/>
      <c r="I20" s="99"/>
      <c r="J20" s="99"/>
      <c r="K20" s="99"/>
      <c r="L20" s="99"/>
      <c r="M20" s="99"/>
    </row>
    <row r="21" spans="1:13" ht="13.5" customHeight="1">
      <c r="A21" s="174" t="s">
        <v>181</v>
      </c>
      <c r="B21" s="296">
        <v>0.06</v>
      </c>
      <c r="C21" s="296"/>
      <c r="D21" s="229"/>
      <c r="E21" s="229"/>
      <c r="F21" s="229"/>
      <c r="G21" s="229"/>
      <c r="H21" s="229"/>
      <c r="I21" s="229"/>
      <c r="J21" s="230"/>
      <c r="K21" s="230"/>
      <c r="L21" s="230"/>
      <c r="M21" s="235"/>
    </row>
    <row r="22" spans="1:13" ht="12.75" customHeight="1">
      <c r="A22" s="229"/>
      <c r="B22" s="229"/>
      <c r="C22" s="229"/>
      <c r="D22" s="229"/>
      <c r="E22" s="229"/>
      <c r="F22" s="229"/>
      <c r="G22" s="229"/>
      <c r="H22" s="229"/>
      <c r="I22" s="229"/>
      <c r="J22" s="230"/>
      <c r="K22" s="230"/>
      <c r="L22" s="230"/>
      <c r="M22" s="99"/>
    </row>
    <row r="23" spans="1:13" ht="18.75" customHeight="1">
      <c r="A23" s="313" t="s">
        <v>212</v>
      </c>
      <c r="B23" s="313"/>
      <c r="C23" s="313"/>
      <c r="D23" s="313"/>
      <c r="E23" s="313"/>
      <c r="F23" s="313"/>
      <c r="G23" s="313"/>
      <c r="H23" s="280" t="s">
        <v>213</v>
      </c>
      <c r="I23" s="280"/>
      <c r="J23" s="280"/>
      <c r="K23" s="314">
        <f>M17*M15*B19</f>
        <v>0</v>
      </c>
      <c r="L23" s="314"/>
      <c r="M23" s="99"/>
    </row>
    <row r="24" spans="1:13" ht="18" customHeight="1">
      <c r="A24" s="313" t="s">
        <v>214</v>
      </c>
      <c r="B24" s="313"/>
      <c r="C24" s="313"/>
      <c r="D24" s="313"/>
      <c r="E24" s="313"/>
      <c r="F24" s="313"/>
      <c r="G24" s="313"/>
      <c r="H24" s="280" t="s">
        <v>215</v>
      </c>
      <c r="I24" s="280"/>
      <c r="J24" s="280"/>
      <c r="K24" s="314">
        <f>M17*M15*B20</f>
        <v>0</v>
      </c>
      <c r="L24" s="314"/>
      <c r="M24" s="99"/>
    </row>
    <row r="25" spans="1:13" ht="18.75" customHeight="1">
      <c r="A25" s="313" t="s">
        <v>216</v>
      </c>
      <c r="B25" s="313"/>
      <c r="C25" s="313"/>
      <c r="D25" s="313"/>
      <c r="E25" s="313"/>
      <c r="F25" s="313"/>
      <c r="G25" s="313"/>
      <c r="H25" s="280" t="s">
        <v>217</v>
      </c>
      <c r="I25" s="280"/>
      <c r="J25" s="280"/>
      <c r="K25" s="314">
        <f>K24/2</f>
        <v>0</v>
      </c>
      <c r="L25" s="314"/>
      <c r="M25" s="99"/>
    </row>
    <row r="26" spans="1:13" ht="12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2.75">
      <c r="A27" s="238" t="s">
        <v>218</v>
      </c>
      <c r="B27" s="176"/>
      <c r="C27" s="176"/>
      <c r="D27" s="176"/>
      <c r="E27" s="176"/>
      <c r="F27" s="176"/>
      <c r="G27" s="239"/>
      <c r="H27" s="176"/>
      <c r="I27" s="176"/>
      <c r="J27" s="176"/>
      <c r="K27" s="176"/>
      <c r="L27" s="176"/>
      <c r="M27" s="239"/>
    </row>
    <row r="28" spans="1:13" ht="12.75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</row>
    <row r="29" spans="1:15" ht="21" customHeight="1">
      <c r="A29" s="315" t="s">
        <v>219</v>
      </c>
      <c r="B29" s="315"/>
      <c r="C29" s="315"/>
      <c r="D29" s="315"/>
      <c r="E29" s="243"/>
      <c r="F29" s="243"/>
      <c r="G29" s="243"/>
      <c r="H29" s="243"/>
      <c r="I29" s="243"/>
      <c r="J29" s="243"/>
      <c r="K29" s="243"/>
      <c r="L29" s="179" t="s">
        <v>193</v>
      </c>
      <c r="M29" s="244">
        <f>B21*(K23+K25)</f>
        <v>0</v>
      </c>
      <c r="N29" s="245"/>
      <c r="O29" s="245"/>
    </row>
    <row r="30" spans="1:13" ht="12.75">
      <c r="A30" s="240"/>
      <c r="B30" s="241"/>
      <c r="C30" s="241"/>
      <c r="D30" s="241"/>
      <c r="E30" s="241"/>
      <c r="F30" s="241"/>
      <c r="G30" s="241"/>
      <c r="H30" s="99"/>
      <c r="I30" s="99"/>
      <c r="J30" s="99"/>
      <c r="K30" s="99"/>
      <c r="L30" s="99"/>
      <c r="M30" s="99"/>
    </row>
    <row r="31" spans="1:13" ht="16.5" customHeight="1">
      <c r="A31" s="246" t="s">
        <v>220</v>
      </c>
      <c r="B31" s="316" t="s">
        <v>221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99"/>
    </row>
    <row r="32" spans="1:13" ht="18" customHeight="1">
      <c r="A32" s="247"/>
      <c r="B32" s="317" t="s">
        <v>222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99"/>
    </row>
    <row r="33" spans="1:13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</sheetData>
  <sheetProtection password="CF03" sheet="1"/>
  <mergeCells count="27">
    <mergeCell ref="B31:L31"/>
    <mergeCell ref="B32:L32"/>
    <mergeCell ref="A25:G25"/>
    <mergeCell ref="H25:J25"/>
    <mergeCell ref="K25:L25"/>
    <mergeCell ref="A29:D29"/>
    <mergeCell ref="H23:J23"/>
    <mergeCell ref="K23:L23"/>
    <mergeCell ref="A24:G24"/>
    <mergeCell ref="H24:J24"/>
    <mergeCell ref="K24:L24"/>
    <mergeCell ref="B19:C19"/>
    <mergeCell ref="B20:C20"/>
    <mergeCell ref="B21:C21"/>
    <mergeCell ref="A23:G23"/>
    <mergeCell ref="A15:I15"/>
    <mergeCell ref="J15:L15"/>
    <mergeCell ref="A17:I17"/>
    <mergeCell ref="J17:L17"/>
    <mergeCell ref="A11:B11"/>
    <mergeCell ref="J11:L11"/>
    <mergeCell ref="A13:I13"/>
    <mergeCell ref="J13:L13"/>
    <mergeCell ref="A1:M1"/>
    <mergeCell ref="A2:M2"/>
    <mergeCell ref="A4:B5"/>
    <mergeCell ref="C4:M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A1">
      <selection activeCell="F3" sqref="F3"/>
    </sheetView>
  </sheetViews>
  <sheetFormatPr defaultColWidth="9.140625" defaultRowHeight="12.75"/>
  <cols>
    <col min="1" max="1" width="13.7109375" style="17" customWidth="1"/>
    <col min="2" max="2" width="2.00390625" style="17" customWidth="1"/>
    <col min="3" max="3" width="6.421875" style="18" customWidth="1"/>
    <col min="4" max="4" width="6.28125" style="18" customWidth="1"/>
    <col min="5" max="5" width="4.140625" style="19" customWidth="1"/>
    <col min="6" max="6" width="8.421875" style="18" customWidth="1"/>
    <col min="7" max="7" width="8.28125" style="18" customWidth="1"/>
    <col min="8" max="8" width="2.140625" style="17" customWidth="1"/>
    <col min="9" max="9" width="13.57421875" style="17" customWidth="1"/>
    <col min="10" max="10" width="2.140625" style="17" customWidth="1"/>
    <col min="11" max="12" width="5.8515625" style="17" customWidth="1"/>
    <col min="13" max="13" width="3.28125" style="17" customWidth="1"/>
    <col min="14" max="14" width="8.57421875" style="17" customWidth="1"/>
    <col min="15" max="15" width="8.28125" style="17" customWidth="1"/>
    <col min="16" max="16384" width="8.8515625" style="17" customWidth="1"/>
  </cols>
  <sheetData>
    <row r="1" spans="1:15" ht="47.25" customHeight="1">
      <c r="A1" s="255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28.5" customHeight="1">
      <c r="A2" s="20" t="s">
        <v>30</v>
      </c>
      <c r="B2" s="21"/>
      <c r="C2" s="22" t="s">
        <v>31</v>
      </c>
      <c r="D2" s="22" t="s">
        <v>32</v>
      </c>
      <c r="E2" s="23" t="s">
        <v>33</v>
      </c>
      <c r="F2" s="20" t="s">
        <v>34</v>
      </c>
      <c r="G2" s="20" t="s">
        <v>35</v>
      </c>
      <c r="I2" s="20" t="s">
        <v>30</v>
      </c>
      <c r="J2" s="21"/>
      <c r="K2" s="22" t="s">
        <v>31</v>
      </c>
      <c r="L2" s="22" t="s">
        <v>32</v>
      </c>
      <c r="M2" s="23" t="s">
        <v>33</v>
      </c>
      <c r="N2" s="20" t="s">
        <v>34</v>
      </c>
      <c r="O2" s="20" t="s">
        <v>35</v>
      </c>
    </row>
    <row r="3" spans="1:15" ht="10.5" customHeight="1">
      <c r="A3" s="24"/>
      <c r="B3" s="256" t="s">
        <v>36</v>
      </c>
      <c r="C3" s="25"/>
      <c r="D3" s="25"/>
      <c r="E3" s="26"/>
      <c r="F3" s="27">
        <f aca="true" t="shared" si="0" ref="F3:F17">C3*D3*E3</f>
        <v>0</v>
      </c>
      <c r="G3" s="28"/>
      <c r="I3" s="24"/>
      <c r="J3" s="256" t="s">
        <v>37</v>
      </c>
      <c r="K3" s="25"/>
      <c r="L3" s="25"/>
      <c r="M3" s="26"/>
      <c r="N3" s="27">
        <f aca="true" t="shared" si="1" ref="N3:N17">K3*L3*M3</f>
        <v>0</v>
      </c>
      <c r="O3" s="28"/>
    </row>
    <row r="4" spans="1:15" ht="7.5">
      <c r="A4" s="29"/>
      <c r="B4" s="256"/>
      <c r="C4" s="30"/>
      <c r="D4" s="30"/>
      <c r="E4" s="31"/>
      <c r="F4" s="32">
        <f t="shared" si="0"/>
        <v>0</v>
      </c>
      <c r="G4" s="33"/>
      <c r="I4" s="29"/>
      <c r="J4" s="256"/>
      <c r="K4" s="30"/>
      <c r="L4" s="30"/>
      <c r="M4" s="31"/>
      <c r="N4" s="32">
        <f t="shared" si="1"/>
        <v>0</v>
      </c>
      <c r="O4" s="33"/>
    </row>
    <row r="5" spans="1:15" ht="7.5">
      <c r="A5" s="29"/>
      <c r="B5" s="256"/>
      <c r="C5" s="30"/>
      <c r="D5" s="30"/>
      <c r="E5" s="31"/>
      <c r="F5" s="32">
        <f t="shared" si="0"/>
        <v>0</v>
      </c>
      <c r="G5" s="33"/>
      <c r="I5" s="29"/>
      <c r="J5" s="256"/>
      <c r="K5" s="30"/>
      <c r="L5" s="30"/>
      <c r="M5" s="31"/>
      <c r="N5" s="32">
        <f t="shared" si="1"/>
        <v>0</v>
      </c>
      <c r="O5" s="33"/>
    </row>
    <row r="6" spans="1:15" ht="7.5">
      <c r="A6" s="29"/>
      <c r="B6" s="256"/>
      <c r="C6" s="30"/>
      <c r="D6" s="30"/>
      <c r="E6" s="31"/>
      <c r="F6" s="32">
        <f t="shared" si="0"/>
        <v>0</v>
      </c>
      <c r="G6" s="33"/>
      <c r="I6" s="29"/>
      <c r="J6" s="256"/>
      <c r="K6" s="30"/>
      <c r="L6" s="30"/>
      <c r="M6" s="31"/>
      <c r="N6" s="32">
        <f t="shared" si="1"/>
        <v>0</v>
      </c>
      <c r="O6" s="33"/>
    </row>
    <row r="7" spans="1:15" ht="7.5">
      <c r="A7" s="29"/>
      <c r="B7" s="256"/>
      <c r="C7" s="30"/>
      <c r="D7" s="30"/>
      <c r="E7" s="31"/>
      <c r="F7" s="32">
        <f t="shared" si="0"/>
        <v>0</v>
      </c>
      <c r="G7" s="33"/>
      <c r="I7" s="29"/>
      <c r="J7" s="256"/>
      <c r="K7" s="30"/>
      <c r="L7" s="30"/>
      <c r="M7" s="31"/>
      <c r="N7" s="32">
        <f t="shared" si="1"/>
        <v>0</v>
      </c>
      <c r="O7" s="33"/>
    </row>
    <row r="8" spans="1:15" ht="7.5">
      <c r="A8" s="29"/>
      <c r="B8" s="256"/>
      <c r="C8" s="30"/>
      <c r="D8" s="30"/>
      <c r="E8" s="31"/>
      <c r="F8" s="32">
        <f t="shared" si="0"/>
        <v>0</v>
      </c>
      <c r="G8" s="33"/>
      <c r="I8" s="29"/>
      <c r="J8" s="256"/>
      <c r="K8" s="30"/>
      <c r="L8" s="30"/>
      <c r="M8" s="31"/>
      <c r="N8" s="32">
        <f t="shared" si="1"/>
        <v>0</v>
      </c>
      <c r="O8" s="33"/>
    </row>
    <row r="9" spans="1:15" ht="7.5">
      <c r="A9" s="29"/>
      <c r="B9" s="256"/>
      <c r="C9" s="30"/>
      <c r="D9" s="30"/>
      <c r="E9" s="31"/>
      <c r="F9" s="32">
        <f t="shared" si="0"/>
        <v>0</v>
      </c>
      <c r="G9" s="33"/>
      <c r="I9" s="29"/>
      <c r="J9" s="256"/>
      <c r="K9" s="30"/>
      <c r="L9" s="30"/>
      <c r="M9" s="31"/>
      <c r="N9" s="32">
        <f t="shared" si="1"/>
        <v>0</v>
      </c>
      <c r="O9" s="33"/>
    </row>
    <row r="10" spans="1:15" ht="7.5">
      <c r="A10" s="29"/>
      <c r="B10" s="256"/>
      <c r="C10" s="30"/>
      <c r="D10" s="30"/>
      <c r="E10" s="31"/>
      <c r="F10" s="32">
        <f t="shared" si="0"/>
        <v>0</v>
      </c>
      <c r="G10" s="33"/>
      <c r="I10" s="29"/>
      <c r="J10" s="256"/>
      <c r="K10" s="30"/>
      <c r="L10" s="30"/>
      <c r="M10" s="31"/>
      <c r="N10" s="32">
        <f t="shared" si="1"/>
        <v>0</v>
      </c>
      <c r="O10" s="33"/>
    </row>
    <row r="11" spans="1:15" ht="7.5">
      <c r="A11" s="29"/>
      <c r="B11" s="256"/>
      <c r="C11" s="30"/>
      <c r="D11" s="30"/>
      <c r="E11" s="31"/>
      <c r="F11" s="32">
        <f t="shared" si="0"/>
        <v>0</v>
      </c>
      <c r="G11" s="33"/>
      <c r="I11" s="29"/>
      <c r="J11" s="256"/>
      <c r="K11" s="30"/>
      <c r="L11" s="30"/>
      <c r="M11" s="31"/>
      <c r="N11" s="32">
        <f t="shared" si="1"/>
        <v>0</v>
      </c>
      <c r="O11" s="33"/>
    </row>
    <row r="12" spans="1:15" ht="7.5">
      <c r="A12" s="29"/>
      <c r="B12" s="256"/>
      <c r="C12" s="30"/>
      <c r="D12" s="30"/>
      <c r="E12" s="31"/>
      <c r="F12" s="32">
        <f t="shared" si="0"/>
        <v>0</v>
      </c>
      <c r="G12" s="33"/>
      <c r="I12" s="29"/>
      <c r="J12" s="256"/>
      <c r="K12" s="30"/>
      <c r="L12" s="30"/>
      <c r="M12" s="31"/>
      <c r="N12" s="32">
        <f t="shared" si="1"/>
        <v>0</v>
      </c>
      <c r="O12" s="33"/>
    </row>
    <row r="13" spans="1:15" ht="7.5">
      <c r="A13" s="29"/>
      <c r="B13" s="256"/>
      <c r="C13" s="30"/>
      <c r="D13" s="30"/>
      <c r="E13" s="31"/>
      <c r="F13" s="32">
        <f t="shared" si="0"/>
        <v>0</v>
      </c>
      <c r="G13" s="33"/>
      <c r="I13" s="29"/>
      <c r="J13" s="256"/>
      <c r="K13" s="30"/>
      <c r="L13" s="30"/>
      <c r="M13" s="31"/>
      <c r="N13" s="32">
        <f t="shared" si="1"/>
        <v>0</v>
      </c>
      <c r="O13" s="33"/>
    </row>
    <row r="14" spans="1:15" ht="7.5">
      <c r="A14" s="29"/>
      <c r="B14" s="256"/>
      <c r="C14" s="30"/>
      <c r="D14" s="30"/>
      <c r="E14" s="31"/>
      <c r="F14" s="32">
        <f t="shared" si="0"/>
        <v>0</v>
      </c>
      <c r="G14" s="33"/>
      <c r="I14" s="29"/>
      <c r="J14" s="256"/>
      <c r="K14" s="30"/>
      <c r="L14" s="30"/>
      <c r="M14" s="31"/>
      <c r="N14" s="32">
        <f t="shared" si="1"/>
        <v>0</v>
      </c>
      <c r="O14" s="33"/>
    </row>
    <row r="15" spans="1:15" ht="7.5">
      <c r="A15" s="29"/>
      <c r="B15" s="256"/>
      <c r="C15" s="30"/>
      <c r="D15" s="30"/>
      <c r="E15" s="31"/>
      <c r="F15" s="32">
        <f t="shared" si="0"/>
        <v>0</v>
      </c>
      <c r="G15" s="33"/>
      <c r="I15" s="29"/>
      <c r="J15" s="256"/>
      <c r="K15" s="30"/>
      <c r="L15" s="30"/>
      <c r="M15" s="31"/>
      <c r="N15" s="32">
        <f t="shared" si="1"/>
        <v>0</v>
      </c>
      <c r="O15" s="33"/>
    </row>
    <row r="16" spans="1:15" ht="7.5">
      <c r="A16" s="29"/>
      <c r="B16" s="256"/>
      <c r="C16" s="30"/>
      <c r="D16" s="30"/>
      <c r="E16" s="31"/>
      <c r="F16" s="32">
        <f t="shared" si="0"/>
        <v>0</v>
      </c>
      <c r="G16" s="33"/>
      <c r="I16" s="29"/>
      <c r="J16" s="256"/>
      <c r="K16" s="30"/>
      <c r="L16" s="30"/>
      <c r="M16" s="31"/>
      <c r="N16" s="32">
        <f t="shared" si="1"/>
        <v>0</v>
      </c>
      <c r="O16" s="33"/>
    </row>
    <row r="17" spans="1:15" ht="7.5">
      <c r="A17" s="29"/>
      <c r="B17" s="256"/>
      <c r="C17" s="30"/>
      <c r="D17" s="30"/>
      <c r="E17" s="31"/>
      <c r="F17" s="32">
        <f t="shared" si="0"/>
        <v>0</v>
      </c>
      <c r="G17" s="33"/>
      <c r="I17" s="29"/>
      <c r="J17" s="256"/>
      <c r="K17" s="30"/>
      <c r="L17" s="30"/>
      <c r="M17" s="31"/>
      <c r="N17" s="32">
        <f t="shared" si="1"/>
        <v>0</v>
      </c>
      <c r="O17" s="33"/>
    </row>
    <row r="18" spans="1:15" ht="7.5">
      <c r="A18" s="34" t="s">
        <v>38</v>
      </c>
      <c r="B18" s="35"/>
      <c r="C18" s="36">
        <f>SUMIF(F3:F17,"&lt;&gt;0",F3:F17)+SUMIF(F3:F17,"=0",G3:G17)</f>
        <v>0</v>
      </c>
      <c r="D18" s="25"/>
      <c r="E18" s="26"/>
      <c r="F18" s="25"/>
      <c r="G18" s="37" t="s">
        <v>39</v>
      </c>
      <c r="I18" s="34" t="s">
        <v>40</v>
      </c>
      <c r="J18" s="35"/>
      <c r="K18" s="36">
        <f>SUMIF(N3:N17,"&lt;&gt;0",N3:N17)+SUMIF(N3:N17,"=0",O3:O17)</f>
        <v>0</v>
      </c>
      <c r="L18" s="25"/>
      <c r="M18" s="26"/>
      <c r="N18" s="25"/>
      <c r="O18" s="37" t="s">
        <v>39</v>
      </c>
    </row>
    <row r="20" spans="1:15" ht="23.25">
      <c r="A20" s="38" t="s">
        <v>30</v>
      </c>
      <c r="B20" s="39"/>
      <c r="C20" s="40" t="s">
        <v>31</v>
      </c>
      <c r="D20" s="40" t="s">
        <v>32</v>
      </c>
      <c r="E20" s="41" t="s">
        <v>33</v>
      </c>
      <c r="F20" s="38" t="s">
        <v>34</v>
      </c>
      <c r="G20" s="38" t="s">
        <v>35</v>
      </c>
      <c r="I20" s="38" t="s">
        <v>30</v>
      </c>
      <c r="J20" s="39"/>
      <c r="K20" s="40" t="s">
        <v>31</v>
      </c>
      <c r="L20" s="40" t="s">
        <v>32</v>
      </c>
      <c r="M20" s="41" t="s">
        <v>33</v>
      </c>
      <c r="N20" s="38" t="s">
        <v>34</v>
      </c>
      <c r="O20" s="38" t="s">
        <v>35</v>
      </c>
    </row>
    <row r="21" spans="1:15" ht="7.5">
      <c r="A21" s="24"/>
      <c r="B21" s="257" t="s">
        <v>41</v>
      </c>
      <c r="C21" s="25"/>
      <c r="D21" s="25"/>
      <c r="E21" s="26"/>
      <c r="F21" s="27">
        <f aca="true" t="shared" si="2" ref="F21:F35">C21*D21*E21</f>
        <v>0</v>
      </c>
      <c r="G21" s="28"/>
      <c r="I21" s="24"/>
      <c r="J21" s="257" t="s">
        <v>42</v>
      </c>
      <c r="K21" s="25"/>
      <c r="L21" s="25"/>
      <c r="M21" s="26"/>
      <c r="N21" s="27">
        <f aca="true" t="shared" si="3" ref="N21:N35">K21*L21*M21</f>
        <v>0</v>
      </c>
      <c r="O21" s="28"/>
    </row>
    <row r="22" spans="1:15" ht="7.5">
      <c r="A22" s="29"/>
      <c r="B22" s="257"/>
      <c r="C22" s="30"/>
      <c r="D22" s="30"/>
      <c r="E22" s="31"/>
      <c r="F22" s="32">
        <f t="shared" si="2"/>
        <v>0</v>
      </c>
      <c r="G22" s="33"/>
      <c r="I22" s="29"/>
      <c r="J22" s="257"/>
      <c r="K22" s="30"/>
      <c r="L22" s="30"/>
      <c r="M22" s="31"/>
      <c r="N22" s="32">
        <f t="shared" si="3"/>
        <v>0</v>
      </c>
      <c r="O22" s="33"/>
    </row>
    <row r="23" spans="1:15" ht="7.5">
      <c r="A23" s="29"/>
      <c r="B23" s="257"/>
      <c r="C23" s="30"/>
      <c r="D23" s="30"/>
      <c r="E23" s="31"/>
      <c r="F23" s="32">
        <f t="shared" si="2"/>
        <v>0</v>
      </c>
      <c r="G23" s="33"/>
      <c r="I23" s="29"/>
      <c r="J23" s="257"/>
      <c r="K23" s="30"/>
      <c r="L23" s="30"/>
      <c r="M23" s="31"/>
      <c r="N23" s="32">
        <f t="shared" si="3"/>
        <v>0</v>
      </c>
      <c r="O23" s="33"/>
    </row>
    <row r="24" spans="1:15" ht="7.5">
      <c r="A24" s="29"/>
      <c r="B24" s="257"/>
      <c r="C24" s="30"/>
      <c r="D24" s="30"/>
      <c r="E24" s="31"/>
      <c r="F24" s="32">
        <f t="shared" si="2"/>
        <v>0</v>
      </c>
      <c r="G24" s="33"/>
      <c r="I24" s="29"/>
      <c r="J24" s="257"/>
      <c r="K24" s="30"/>
      <c r="L24" s="30"/>
      <c r="M24" s="31"/>
      <c r="N24" s="32">
        <f t="shared" si="3"/>
        <v>0</v>
      </c>
      <c r="O24" s="33"/>
    </row>
    <row r="25" spans="1:15" ht="7.5">
      <c r="A25" s="29"/>
      <c r="B25" s="257"/>
      <c r="C25" s="30"/>
      <c r="D25" s="30"/>
      <c r="E25" s="31"/>
      <c r="F25" s="32">
        <f t="shared" si="2"/>
        <v>0</v>
      </c>
      <c r="G25" s="33"/>
      <c r="I25" s="29"/>
      <c r="J25" s="257"/>
      <c r="K25" s="30"/>
      <c r="L25" s="30"/>
      <c r="M25" s="31"/>
      <c r="N25" s="32">
        <f t="shared" si="3"/>
        <v>0</v>
      </c>
      <c r="O25" s="33"/>
    </row>
    <row r="26" spans="1:15" ht="7.5">
      <c r="A26" s="29"/>
      <c r="B26" s="257"/>
      <c r="C26" s="30"/>
      <c r="D26" s="30"/>
      <c r="E26" s="31"/>
      <c r="F26" s="32">
        <f t="shared" si="2"/>
        <v>0</v>
      </c>
      <c r="G26" s="33"/>
      <c r="I26" s="29"/>
      <c r="J26" s="257"/>
      <c r="K26" s="30"/>
      <c r="L26" s="30"/>
      <c r="M26" s="31"/>
      <c r="N26" s="32">
        <f t="shared" si="3"/>
        <v>0</v>
      </c>
      <c r="O26" s="33"/>
    </row>
    <row r="27" spans="1:15" ht="7.5">
      <c r="A27" s="29"/>
      <c r="B27" s="257"/>
      <c r="C27" s="30"/>
      <c r="D27" s="30"/>
      <c r="E27" s="31"/>
      <c r="F27" s="32">
        <f t="shared" si="2"/>
        <v>0</v>
      </c>
      <c r="G27" s="33"/>
      <c r="I27" s="29"/>
      <c r="J27" s="257"/>
      <c r="K27" s="30"/>
      <c r="L27" s="30"/>
      <c r="M27" s="31"/>
      <c r="N27" s="32">
        <f t="shared" si="3"/>
        <v>0</v>
      </c>
      <c r="O27" s="33"/>
    </row>
    <row r="28" spans="1:15" ht="7.5">
      <c r="A28" s="29"/>
      <c r="B28" s="257"/>
      <c r="C28" s="30"/>
      <c r="D28" s="30"/>
      <c r="E28" s="31"/>
      <c r="F28" s="32">
        <f t="shared" si="2"/>
        <v>0</v>
      </c>
      <c r="G28" s="33"/>
      <c r="I28" s="29"/>
      <c r="J28" s="257"/>
      <c r="K28" s="30"/>
      <c r="L28" s="30"/>
      <c r="M28" s="31"/>
      <c r="N28" s="32">
        <f t="shared" si="3"/>
        <v>0</v>
      </c>
      <c r="O28" s="33"/>
    </row>
    <row r="29" spans="1:15" ht="7.5">
      <c r="A29" s="29"/>
      <c r="B29" s="257"/>
      <c r="C29" s="30"/>
      <c r="D29" s="30"/>
      <c r="E29" s="31"/>
      <c r="F29" s="32">
        <f t="shared" si="2"/>
        <v>0</v>
      </c>
      <c r="G29" s="33"/>
      <c r="I29" s="29"/>
      <c r="J29" s="257"/>
      <c r="K29" s="30"/>
      <c r="L29" s="30"/>
      <c r="M29" s="31"/>
      <c r="N29" s="32">
        <f t="shared" si="3"/>
        <v>0</v>
      </c>
      <c r="O29" s="33"/>
    </row>
    <row r="30" spans="1:15" ht="7.5">
      <c r="A30" s="29"/>
      <c r="B30" s="257"/>
      <c r="C30" s="30"/>
      <c r="D30" s="30"/>
      <c r="E30" s="31"/>
      <c r="F30" s="32">
        <f t="shared" si="2"/>
        <v>0</v>
      </c>
      <c r="G30" s="33"/>
      <c r="I30" s="29"/>
      <c r="J30" s="257"/>
      <c r="K30" s="30"/>
      <c r="L30" s="30"/>
      <c r="M30" s="31"/>
      <c r="N30" s="32">
        <f t="shared" si="3"/>
        <v>0</v>
      </c>
      <c r="O30" s="33"/>
    </row>
    <row r="31" spans="1:15" ht="7.5">
      <c r="A31" s="29"/>
      <c r="B31" s="257"/>
      <c r="C31" s="30"/>
      <c r="D31" s="30"/>
      <c r="E31" s="31"/>
      <c r="F31" s="32">
        <f t="shared" si="2"/>
        <v>0</v>
      </c>
      <c r="G31" s="33"/>
      <c r="I31" s="29"/>
      <c r="J31" s="257"/>
      <c r="K31" s="30"/>
      <c r="L31" s="30"/>
      <c r="M31" s="31"/>
      <c r="N31" s="32">
        <f t="shared" si="3"/>
        <v>0</v>
      </c>
      <c r="O31" s="33"/>
    </row>
    <row r="32" spans="1:15" ht="7.5">
      <c r="A32" s="29"/>
      <c r="B32" s="257"/>
      <c r="C32" s="30"/>
      <c r="D32" s="30"/>
      <c r="E32" s="31"/>
      <c r="F32" s="32">
        <f t="shared" si="2"/>
        <v>0</v>
      </c>
      <c r="G32" s="33"/>
      <c r="I32" s="29"/>
      <c r="J32" s="257"/>
      <c r="K32" s="30"/>
      <c r="L32" s="30"/>
      <c r="M32" s="31"/>
      <c r="N32" s="32">
        <f t="shared" si="3"/>
        <v>0</v>
      </c>
      <c r="O32" s="33"/>
    </row>
    <row r="33" spans="1:15" ht="7.5">
      <c r="A33" s="29"/>
      <c r="B33" s="257"/>
      <c r="C33" s="30"/>
      <c r="D33" s="30"/>
      <c r="E33" s="31"/>
      <c r="F33" s="32">
        <f t="shared" si="2"/>
        <v>0</v>
      </c>
      <c r="G33" s="33"/>
      <c r="I33" s="29"/>
      <c r="J33" s="257"/>
      <c r="K33" s="30"/>
      <c r="L33" s="30"/>
      <c r="M33" s="31"/>
      <c r="N33" s="32">
        <f t="shared" si="3"/>
        <v>0</v>
      </c>
      <c r="O33" s="33"/>
    </row>
    <row r="34" spans="1:15" ht="7.5">
      <c r="A34" s="29"/>
      <c r="B34" s="257"/>
      <c r="C34" s="30"/>
      <c r="D34" s="30"/>
      <c r="E34" s="31"/>
      <c r="F34" s="32">
        <f t="shared" si="2"/>
        <v>0</v>
      </c>
      <c r="G34" s="33"/>
      <c r="I34" s="29"/>
      <c r="J34" s="257"/>
      <c r="K34" s="30"/>
      <c r="L34" s="30"/>
      <c r="M34" s="31"/>
      <c r="N34" s="32">
        <f t="shared" si="3"/>
        <v>0</v>
      </c>
      <c r="O34" s="33"/>
    </row>
    <row r="35" spans="1:15" ht="7.5">
      <c r="A35" s="29"/>
      <c r="B35" s="257"/>
      <c r="C35" s="30"/>
      <c r="D35" s="30"/>
      <c r="E35" s="31"/>
      <c r="F35" s="32">
        <f t="shared" si="2"/>
        <v>0</v>
      </c>
      <c r="G35" s="33"/>
      <c r="I35" s="29"/>
      <c r="J35" s="257"/>
      <c r="K35" s="30"/>
      <c r="L35" s="30"/>
      <c r="M35" s="31"/>
      <c r="N35" s="32">
        <f t="shared" si="3"/>
        <v>0</v>
      </c>
      <c r="O35" s="33"/>
    </row>
    <row r="36" spans="1:15" ht="7.5">
      <c r="A36" s="42" t="s">
        <v>43</v>
      </c>
      <c r="B36" s="43"/>
      <c r="C36" s="44">
        <f>SUMIF(F21:F35,"&lt;&gt;0",F21:F35)+SUMIF(F21:F35,"=0",G21:G35)</f>
        <v>0</v>
      </c>
      <c r="D36" s="25"/>
      <c r="E36" s="26"/>
      <c r="F36" s="25"/>
      <c r="G36" s="37" t="s">
        <v>39</v>
      </c>
      <c r="I36" s="42" t="s">
        <v>44</v>
      </c>
      <c r="J36" s="43"/>
      <c r="K36" s="44">
        <f>SUMIF(N21:N35,"&lt;&gt;0",N21:N35)+SUMIF(N21:N35,"=0",O21:O35)</f>
        <v>0</v>
      </c>
      <c r="L36" s="25"/>
      <c r="M36" s="26"/>
      <c r="N36" s="25"/>
      <c r="O36" s="37" t="s">
        <v>39</v>
      </c>
    </row>
    <row r="38" spans="1:15" ht="23.25">
      <c r="A38" s="38" t="s">
        <v>30</v>
      </c>
      <c r="B38" s="39"/>
      <c r="C38" s="40" t="s">
        <v>31</v>
      </c>
      <c r="D38" s="40" t="s">
        <v>32</v>
      </c>
      <c r="E38" s="41" t="s">
        <v>33</v>
      </c>
      <c r="F38" s="38" t="s">
        <v>34</v>
      </c>
      <c r="G38" s="38" t="s">
        <v>35</v>
      </c>
      <c r="I38" s="38" t="s">
        <v>30</v>
      </c>
      <c r="J38" s="39"/>
      <c r="K38" s="40" t="s">
        <v>31</v>
      </c>
      <c r="L38" s="40" t="s">
        <v>32</v>
      </c>
      <c r="M38" s="41" t="s">
        <v>33</v>
      </c>
      <c r="N38" s="38" t="s">
        <v>34</v>
      </c>
      <c r="O38" s="38" t="s">
        <v>35</v>
      </c>
    </row>
    <row r="39" spans="1:15" ht="7.5">
      <c r="A39" s="24"/>
      <c r="B39" s="258" t="s">
        <v>45</v>
      </c>
      <c r="C39" s="25"/>
      <c r="D39" s="25"/>
      <c r="E39" s="26"/>
      <c r="F39" s="27">
        <f aca="true" t="shared" si="4" ref="F39:F53">C39*D39*E39</f>
        <v>0</v>
      </c>
      <c r="G39" s="28"/>
      <c r="I39" s="24"/>
      <c r="J39" s="258" t="s">
        <v>46</v>
      </c>
      <c r="K39" s="25"/>
      <c r="L39" s="25"/>
      <c r="M39" s="26"/>
      <c r="N39" s="27">
        <f aca="true" t="shared" si="5" ref="N39:N53">K39*L39*M39</f>
        <v>0</v>
      </c>
      <c r="O39" s="28"/>
    </row>
    <row r="40" spans="1:15" ht="7.5">
      <c r="A40" s="29"/>
      <c r="B40" s="258"/>
      <c r="C40" s="30"/>
      <c r="D40" s="30"/>
      <c r="E40" s="31"/>
      <c r="F40" s="32">
        <f t="shared" si="4"/>
        <v>0</v>
      </c>
      <c r="G40" s="33"/>
      <c r="I40" s="29"/>
      <c r="J40" s="258"/>
      <c r="K40" s="30"/>
      <c r="L40" s="30"/>
      <c r="M40" s="31"/>
      <c r="N40" s="32">
        <f t="shared" si="5"/>
        <v>0</v>
      </c>
      <c r="O40" s="33"/>
    </row>
    <row r="41" spans="1:15" ht="7.5">
      <c r="A41" s="29"/>
      <c r="B41" s="258"/>
      <c r="C41" s="30"/>
      <c r="D41" s="30"/>
      <c r="E41" s="31"/>
      <c r="F41" s="32">
        <f t="shared" si="4"/>
        <v>0</v>
      </c>
      <c r="G41" s="33"/>
      <c r="I41" s="29"/>
      <c r="J41" s="258"/>
      <c r="K41" s="30"/>
      <c r="L41" s="30"/>
      <c r="M41" s="31"/>
      <c r="N41" s="32">
        <f t="shared" si="5"/>
        <v>0</v>
      </c>
      <c r="O41" s="33"/>
    </row>
    <row r="42" spans="1:15" ht="7.5">
      <c r="A42" s="29"/>
      <c r="B42" s="258"/>
      <c r="C42" s="30"/>
      <c r="D42" s="30"/>
      <c r="E42" s="31"/>
      <c r="F42" s="32">
        <f t="shared" si="4"/>
        <v>0</v>
      </c>
      <c r="G42" s="33"/>
      <c r="I42" s="29"/>
      <c r="J42" s="258"/>
      <c r="K42" s="30"/>
      <c r="L42" s="30"/>
      <c r="M42" s="31"/>
      <c r="N42" s="32">
        <f t="shared" si="5"/>
        <v>0</v>
      </c>
      <c r="O42" s="33"/>
    </row>
    <row r="43" spans="1:15" ht="7.5">
      <c r="A43" s="29"/>
      <c r="B43" s="258"/>
      <c r="C43" s="30"/>
      <c r="D43" s="30"/>
      <c r="E43" s="31"/>
      <c r="F43" s="32">
        <f t="shared" si="4"/>
        <v>0</v>
      </c>
      <c r="G43" s="33"/>
      <c r="I43" s="29"/>
      <c r="J43" s="258"/>
      <c r="K43" s="30"/>
      <c r="L43" s="30"/>
      <c r="M43" s="31"/>
      <c r="N43" s="32">
        <f t="shared" si="5"/>
        <v>0</v>
      </c>
      <c r="O43" s="33"/>
    </row>
    <row r="44" spans="1:15" ht="7.5">
      <c r="A44" s="29"/>
      <c r="B44" s="258"/>
      <c r="C44" s="30"/>
      <c r="D44" s="30"/>
      <c r="E44" s="31"/>
      <c r="F44" s="32">
        <f t="shared" si="4"/>
        <v>0</v>
      </c>
      <c r="G44" s="33"/>
      <c r="I44" s="29"/>
      <c r="J44" s="258"/>
      <c r="K44" s="30"/>
      <c r="L44" s="30"/>
      <c r="M44" s="31"/>
      <c r="N44" s="32">
        <f t="shared" si="5"/>
        <v>0</v>
      </c>
      <c r="O44" s="33"/>
    </row>
    <row r="45" spans="1:15" ht="7.5">
      <c r="A45" s="29"/>
      <c r="B45" s="258"/>
      <c r="C45" s="30"/>
      <c r="D45" s="30"/>
      <c r="E45" s="31"/>
      <c r="F45" s="32">
        <f t="shared" si="4"/>
        <v>0</v>
      </c>
      <c r="G45" s="33"/>
      <c r="I45" s="29"/>
      <c r="J45" s="258"/>
      <c r="K45" s="30"/>
      <c r="L45" s="30"/>
      <c r="M45" s="31"/>
      <c r="N45" s="32">
        <f t="shared" si="5"/>
        <v>0</v>
      </c>
      <c r="O45" s="33"/>
    </row>
    <row r="46" spans="1:15" ht="7.5">
      <c r="A46" s="29"/>
      <c r="B46" s="258"/>
      <c r="C46" s="30"/>
      <c r="D46" s="30"/>
      <c r="E46" s="31"/>
      <c r="F46" s="32">
        <f t="shared" si="4"/>
        <v>0</v>
      </c>
      <c r="G46" s="33"/>
      <c r="I46" s="29"/>
      <c r="J46" s="258"/>
      <c r="K46" s="30"/>
      <c r="L46" s="30"/>
      <c r="M46" s="31"/>
      <c r="N46" s="32">
        <f t="shared" si="5"/>
        <v>0</v>
      </c>
      <c r="O46" s="33"/>
    </row>
    <row r="47" spans="1:15" ht="7.5">
      <c r="A47" s="29"/>
      <c r="B47" s="258"/>
      <c r="C47" s="30"/>
      <c r="D47" s="30"/>
      <c r="E47" s="31"/>
      <c r="F47" s="32">
        <f t="shared" si="4"/>
        <v>0</v>
      </c>
      <c r="G47" s="33"/>
      <c r="I47" s="29"/>
      <c r="J47" s="258"/>
      <c r="K47" s="30"/>
      <c r="L47" s="30"/>
      <c r="M47" s="31"/>
      <c r="N47" s="32">
        <f t="shared" si="5"/>
        <v>0</v>
      </c>
      <c r="O47" s="33"/>
    </row>
    <row r="48" spans="1:15" ht="7.5">
      <c r="A48" s="29"/>
      <c r="B48" s="258"/>
      <c r="C48" s="30"/>
      <c r="D48" s="30"/>
      <c r="E48" s="31"/>
      <c r="F48" s="32">
        <f t="shared" si="4"/>
        <v>0</v>
      </c>
      <c r="G48" s="33"/>
      <c r="I48" s="29"/>
      <c r="J48" s="258"/>
      <c r="K48" s="30"/>
      <c r="L48" s="30"/>
      <c r="M48" s="31"/>
      <c r="N48" s="32">
        <f t="shared" si="5"/>
        <v>0</v>
      </c>
      <c r="O48" s="33"/>
    </row>
    <row r="49" spans="1:15" ht="7.5">
      <c r="A49" s="29"/>
      <c r="B49" s="258"/>
      <c r="C49" s="30"/>
      <c r="D49" s="30"/>
      <c r="E49" s="31"/>
      <c r="F49" s="32">
        <f t="shared" si="4"/>
        <v>0</v>
      </c>
      <c r="G49" s="33"/>
      <c r="I49" s="29"/>
      <c r="J49" s="258"/>
      <c r="K49" s="30"/>
      <c r="L49" s="30"/>
      <c r="M49" s="31"/>
      <c r="N49" s="32">
        <f t="shared" si="5"/>
        <v>0</v>
      </c>
      <c r="O49" s="33"/>
    </row>
    <row r="50" spans="1:15" ht="7.5">
      <c r="A50" s="29"/>
      <c r="B50" s="258"/>
      <c r="C50" s="30"/>
      <c r="D50" s="30"/>
      <c r="E50" s="31"/>
      <c r="F50" s="32">
        <f t="shared" si="4"/>
        <v>0</v>
      </c>
      <c r="G50" s="33"/>
      <c r="I50" s="29"/>
      <c r="J50" s="258"/>
      <c r="K50" s="30"/>
      <c r="L50" s="30"/>
      <c r="M50" s="31"/>
      <c r="N50" s="32">
        <f t="shared" si="5"/>
        <v>0</v>
      </c>
      <c r="O50" s="33"/>
    </row>
    <row r="51" spans="1:15" ht="7.5">
      <c r="A51" s="29"/>
      <c r="B51" s="258"/>
      <c r="C51" s="30"/>
      <c r="D51" s="30"/>
      <c r="E51" s="31"/>
      <c r="F51" s="32">
        <f t="shared" si="4"/>
        <v>0</v>
      </c>
      <c r="G51" s="33"/>
      <c r="I51" s="29"/>
      <c r="J51" s="258"/>
      <c r="K51" s="30"/>
      <c r="L51" s="30"/>
      <c r="M51" s="31"/>
      <c r="N51" s="32">
        <f t="shared" si="5"/>
        <v>0</v>
      </c>
      <c r="O51" s="33"/>
    </row>
    <row r="52" spans="1:15" ht="7.5">
      <c r="A52" s="29"/>
      <c r="B52" s="258"/>
      <c r="C52" s="30"/>
      <c r="D52" s="30"/>
      <c r="E52" s="31"/>
      <c r="F52" s="32">
        <f t="shared" si="4"/>
        <v>0</v>
      </c>
      <c r="G52" s="33"/>
      <c r="I52" s="29"/>
      <c r="J52" s="258"/>
      <c r="K52" s="30"/>
      <c r="L52" s="30"/>
      <c r="M52" s="31"/>
      <c r="N52" s="32">
        <f t="shared" si="5"/>
        <v>0</v>
      </c>
      <c r="O52" s="33"/>
    </row>
    <row r="53" spans="1:15" ht="7.5">
      <c r="A53" s="29"/>
      <c r="B53" s="258"/>
      <c r="C53" s="30"/>
      <c r="D53" s="30"/>
      <c r="E53" s="31"/>
      <c r="F53" s="32">
        <f t="shared" si="4"/>
        <v>0</v>
      </c>
      <c r="G53" s="33"/>
      <c r="I53" s="29"/>
      <c r="J53" s="258"/>
      <c r="K53" s="30"/>
      <c r="L53" s="30"/>
      <c r="M53" s="31"/>
      <c r="N53" s="32">
        <f t="shared" si="5"/>
        <v>0</v>
      </c>
      <c r="O53" s="33"/>
    </row>
    <row r="54" spans="1:15" ht="7.5">
      <c r="A54" s="45" t="s">
        <v>47</v>
      </c>
      <c r="B54" s="46"/>
      <c r="C54" s="47">
        <f>SUMIF(F39:F53,"&lt;&gt;0",F39:F53)+SUMIF(F39:F53,"=0",G39:G53)</f>
        <v>0</v>
      </c>
      <c r="D54" s="25"/>
      <c r="E54" s="26"/>
      <c r="F54" s="25"/>
      <c r="G54" s="37" t="s">
        <v>39</v>
      </c>
      <c r="I54" s="45" t="s">
        <v>48</v>
      </c>
      <c r="J54" s="46"/>
      <c r="K54" s="47">
        <f>SUMIF(N39:N53,"&lt;&gt;0",N39:N53)+SUMIF(N39:N53,"=0",O39:O53)</f>
        <v>0</v>
      </c>
      <c r="L54" s="25"/>
      <c r="M54" s="26"/>
      <c r="N54" s="25"/>
      <c r="O54" s="37" t="s">
        <v>39</v>
      </c>
    </row>
    <row r="56" spans="1:15" ht="23.25">
      <c r="A56" s="38" t="s">
        <v>30</v>
      </c>
      <c r="B56" s="39"/>
      <c r="C56" s="40" t="s">
        <v>31</v>
      </c>
      <c r="D56" s="40" t="s">
        <v>32</v>
      </c>
      <c r="E56" s="41" t="s">
        <v>33</v>
      </c>
      <c r="F56" s="38" t="s">
        <v>34</v>
      </c>
      <c r="G56" s="38" t="s">
        <v>35</v>
      </c>
      <c r="I56" s="38" t="s">
        <v>30</v>
      </c>
      <c r="J56" s="39"/>
      <c r="K56" s="40" t="s">
        <v>31</v>
      </c>
      <c r="L56" s="40" t="s">
        <v>32</v>
      </c>
      <c r="M56" s="41" t="s">
        <v>33</v>
      </c>
      <c r="N56" s="38" t="s">
        <v>34</v>
      </c>
      <c r="O56" s="38" t="s">
        <v>35</v>
      </c>
    </row>
    <row r="57" spans="1:15" ht="7.5">
      <c r="A57" s="24"/>
      <c r="B57" s="259" t="s">
        <v>49</v>
      </c>
      <c r="C57" s="25"/>
      <c r="D57" s="25"/>
      <c r="E57" s="26"/>
      <c r="F57" s="27">
        <f aca="true" t="shared" si="6" ref="F57:F71">C57*D57*E57</f>
        <v>0</v>
      </c>
      <c r="G57" s="28"/>
      <c r="I57" s="24"/>
      <c r="J57" s="259" t="s">
        <v>50</v>
      </c>
      <c r="K57" s="25"/>
      <c r="L57" s="25"/>
      <c r="M57" s="26"/>
      <c r="N57" s="27">
        <f aca="true" t="shared" si="7" ref="N57:N71">K57*L57*M57</f>
        <v>0</v>
      </c>
      <c r="O57" s="28"/>
    </row>
    <row r="58" spans="1:15" ht="7.5">
      <c r="A58" s="29"/>
      <c r="B58" s="259"/>
      <c r="C58" s="30"/>
      <c r="D58" s="30"/>
      <c r="E58" s="31"/>
      <c r="F58" s="32">
        <f t="shared" si="6"/>
        <v>0</v>
      </c>
      <c r="G58" s="33"/>
      <c r="I58" s="29"/>
      <c r="J58" s="259"/>
      <c r="K58" s="30"/>
      <c r="L58" s="30"/>
      <c r="M58" s="31"/>
      <c r="N58" s="32">
        <f t="shared" si="7"/>
        <v>0</v>
      </c>
      <c r="O58" s="33"/>
    </row>
    <row r="59" spans="1:15" ht="7.5">
      <c r="A59" s="29"/>
      <c r="B59" s="259"/>
      <c r="C59" s="30"/>
      <c r="D59" s="30"/>
      <c r="E59" s="31"/>
      <c r="F59" s="32">
        <f t="shared" si="6"/>
        <v>0</v>
      </c>
      <c r="G59" s="33"/>
      <c r="I59" s="29"/>
      <c r="J59" s="259"/>
      <c r="K59" s="30"/>
      <c r="L59" s="30"/>
      <c r="M59" s="31"/>
      <c r="N59" s="32">
        <f t="shared" si="7"/>
        <v>0</v>
      </c>
      <c r="O59" s="33"/>
    </row>
    <row r="60" spans="1:15" ht="7.5">
      <c r="A60" s="29"/>
      <c r="B60" s="259"/>
      <c r="C60" s="30"/>
      <c r="D60" s="30"/>
      <c r="E60" s="31"/>
      <c r="F60" s="32">
        <f t="shared" si="6"/>
        <v>0</v>
      </c>
      <c r="G60" s="33"/>
      <c r="I60" s="29"/>
      <c r="J60" s="259"/>
      <c r="K60" s="30"/>
      <c r="L60" s="30"/>
      <c r="M60" s="31"/>
      <c r="N60" s="32">
        <f t="shared" si="7"/>
        <v>0</v>
      </c>
      <c r="O60" s="33"/>
    </row>
    <row r="61" spans="1:15" ht="7.5">
      <c r="A61" s="29"/>
      <c r="B61" s="259"/>
      <c r="C61" s="30"/>
      <c r="D61" s="30"/>
      <c r="E61" s="31"/>
      <c r="F61" s="32">
        <f t="shared" si="6"/>
        <v>0</v>
      </c>
      <c r="G61" s="33"/>
      <c r="I61" s="29"/>
      <c r="J61" s="259"/>
      <c r="K61" s="30"/>
      <c r="L61" s="30"/>
      <c r="M61" s="31"/>
      <c r="N61" s="32">
        <f t="shared" si="7"/>
        <v>0</v>
      </c>
      <c r="O61" s="33"/>
    </row>
    <row r="62" spans="1:15" ht="7.5">
      <c r="A62" s="29"/>
      <c r="B62" s="259"/>
      <c r="C62" s="30"/>
      <c r="D62" s="30"/>
      <c r="E62" s="31"/>
      <c r="F62" s="32">
        <f t="shared" si="6"/>
        <v>0</v>
      </c>
      <c r="G62" s="33"/>
      <c r="I62" s="29"/>
      <c r="J62" s="259"/>
      <c r="K62" s="30"/>
      <c r="L62" s="30"/>
      <c r="M62" s="31"/>
      <c r="N62" s="32">
        <f t="shared" si="7"/>
        <v>0</v>
      </c>
      <c r="O62" s="33"/>
    </row>
    <row r="63" spans="1:15" ht="7.5">
      <c r="A63" s="29"/>
      <c r="B63" s="259"/>
      <c r="C63" s="30"/>
      <c r="D63" s="30"/>
      <c r="E63" s="31"/>
      <c r="F63" s="32">
        <f t="shared" si="6"/>
        <v>0</v>
      </c>
      <c r="G63" s="33"/>
      <c r="I63" s="29"/>
      <c r="J63" s="259"/>
      <c r="K63" s="30"/>
      <c r="L63" s="30"/>
      <c r="M63" s="31"/>
      <c r="N63" s="32">
        <f t="shared" si="7"/>
        <v>0</v>
      </c>
      <c r="O63" s="33"/>
    </row>
    <row r="64" spans="1:15" ht="7.5">
      <c r="A64" s="29"/>
      <c r="B64" s="259"/>
      <c r="C64" s="30"/>
      <c r="D64" s="30"/>
      <c r="E64" s="31"/>
      <c r="F64" s="32">
        <f t="shared" si="6"/>
        <v>0</v>
      </c>
      <c r="G64" s="33"/>
      <c r="I64" s="29"/>
      <c r="J64" s="259"/>
      <c r="K64" s="30"/>
      <c r="L64" s="30"/>
      <c r="M64" s="31"/>
      <c r="N64" s="32">
        <f t="shared" si="7"/>
        <v>0</v>
      </c>
      <c r="O64" s="33"/>
    </row>
    <row r="65" spans="1:15" ht="7.5">
      <c r="A65" s="29"/>
      <c r="B65" s="259"/>
      <c r="C65" s="30"/>
      <c r="D65" s="30"/>
      <c r="E65" s="31"/>
      <c r="F65" s="32">
        <f t="shared" si="6"/>
        <v>0</v>
      </c>
      <c r="G65" s="33"/>
      <c r="I65" s="29"/>
      <c r="J65" s="259"/>
      <c r="K65" s="30"/>
      <c r="L65" s="30"/>
      <c r="M65" s="31"/>
      <c r="N65" s="32">
        <f t="shared" si="7"/>
        <v>0</v>
      </c>
      <c r="O65" s="33"/>
    </row>
    <row r="66" spans="1:15" ht="7.5">
      <c r="A66" s="29"/>
      <c r="B66" s="259"/>
      <c r="C66" s="30"/>
      <c r="D66" s="30"/>
      <c r="E66" s="31"/>
      <c r="F66" s="32">
        <f t="shared" si="6"/>
        <v>0</v>
      </c>
      <c r="G66" s="33"/>
      <c r="I66" s="29"/>
      <c r="J66" s="259"/>
      <c r="K66" s="30"/>
      <c r="L66" s="30"/>
      <c r="M66" s="31"/>
      <c r="N66" s="32">
        <f t="shared" si="7"/>
        <v>0</v>
      </c>
      <c r="O66" s="33"/>
    </row>
    <row r="67" spans="1:15" ht="7.5">
      <c r="A67" s="29"/>
      <c r="B67" s="259"/>
      <c r="C67" s="30"/>
      <c r="D67" s="30"/>
      <c r="E67" s="31"/>
      <c r="F67" s="32">
        <f t="shared" si="6"/>
        <v>0</v>
      </c>
      <c r="G67" s="33"/>
      <c r="I67" s="29"/>
      <c r="J67" s="259"/>
      <c r="K67" s="30"/>
      <c r="L67" s="30"/>
      <c r="M67" s="31"/>
      <c r="N67" s="32">
        <f t="shared" si="7"/>
        <v>0</v>
      </c>
      <c r="O67" s="33"/>
    </row>
    <row r="68" spans="1:15" ht="7.5">
      <c r="A68" s="29"/>
      <c r="B68" s="259"/>
      <c r="C68" s="30"/>
      <c r="D68" s="30"/>
      <c r="E68" s="31"/>
      <c r="F68" s="32">
        <f t="shared" si="6"/>
        <v>0</v>
      </c>
      <c r="G68" s="33"/>
      <c r="I68" s="29"/>
      <c r="J68" s="259"/>
      <c r="K68" s="30"/>
      <c r="L68" s="30"/>
      <c r="M68" s="31"/>
      <c r="N68" s="32">
        <f t="shared" si="7"/>
        <v>0</v>
      </c>
      <c r="O68" s="33"/>
    </row>
    <row r="69" spans="1:15" ht="7.5">
      <c r="A69" s="29"/>
      <c r="B69" s="259"/>
      <c r="C69" s="30"/>
      <c r="D69" s="30"/>
      <c r="E69" s="31"/>
      <c r="F69" s="32">
        <f t="shared" si="6"/>
        <v>0</v>
      </c>
      <c r="G69" s="33"/>
      <c r="I69" s="29"/>
      <c r="J69" s="259"/>
      <c r="K69" s="30"/>
      <c r="L69" s="30"/>
      <c r="M69" s="31"/>
      <c r="N69" s="32">
        <f t="shared" si="7"/>
        <v>0</v>
      </c>
      <c r="O69" s="33"/>
    </row>
    <row r="70" spans="1:15" ht="7.5">
      <c r="A70" s="29"/>
      <c r="B70" s="259"/>
      <c r="C70" s="30"/>
      <c r="D70" s="30"/>
      <c r="E70" s="31"/>
      <c r="F70" s="32">
        <f t="shared" si="6"/>
        <v>0</v>
      </c>
      <c r="G70" s="33"/>
      <c r="I70" s="29"/>
      <c r="J70" s="259"/>
      <c r="K70" s="30"/>
      <c r="L70" s="30"/>
      <c r="M70" s="31"/>
      <c r="N70" s="32">
        <f t="shared" si="7"/>
        <v>0</v>
      </c>
      <c r="O70" s="33"/>
    </row>
    <row r="71" spans="1:15" ht="7.5">
      <c r="A71" s="29"/>
      <c r="B71" s="259"/>
      <c r="C71" s="30"/>
      <c r="D71" s="30"/>
      <c r="E71" s="31"/>
      <c r="F71" s="32">
        <f t="shared" si="6"/>
        <v>0</v>
      </c>
      <c r="G71" s="33"/>
      <c r="I71" s="29"/>
      <c r="J71" s="259"/>
      <c r="K71" s="30"/>
      <c r="L71" s="30"/>
      <c r="M71" s="31"/>
      <c r="N71" s="32">
        <f t="shared" si="7"/>
        <v>0</v>
      </c>
      <c r="O71" s="33"/>
    </row>
    <row r="72" spans="1:15" ht="7.5">
      <c r="A72" s="48" t="s">
        <v>51</v>
      </c>
      <c r="B72" s="49"/>
      <c r="C72" s="50">
        <f>SUMIF(F57:F71,"&lt;&gt;0",F57:F71)+SUMIF(F57:F71,"=0",G57:G71)</f>
        <v>0</v>
      </c>
      <c r="D72" s="25"/>
      <c r="E72" s="26"/>
      <c r="F72" s="25"/>
      <c r="G72" s="37" t="s">
        <v>39</v>
      </c>
      <c r="I72" s="48" t="s">
        <v>52</v>
      </c>
      <c r="J72" s="49"/>
      <c r="K72" s="50">
        <f>SUMIF(N57:N71,"&lt;&gt;0",N57:N71)+SUMIF(N57:N71,"=0",O57:O71)</f>
        <v>0</v>
      </c>
      <c r="L72" s="25"/>
      <c r="M72" s="26"/>
      <c r="N72" s="25"/>
      <c r="O72" s="37" t="s">
        <v>39</v>
      </c>
    </row>
    <row r="74" spans="1:15" ht="23.25">
      <c r="A74" s="38" t="s">
        <v>30</v>
      </c>
      <c r="B74" s="39"/>
      <c r="C74" s="40" t="s">
        <v>31</v>
      </c>
      <c r="D74" s="40" t="s">
        <v>32</v>
      </c>
      <c r="E74" s="41" t="s">
        <v>33</v>
      </c>
      <c r="F74" s="38" t="s">
        <v>34</v>
      </c>
      <c r="G74" s="38" t="s">
        <v>35</v>
      </c>
      <c r="I74" s="38" t="s">
        <v>30</v>
      </c>
      <c r="J74" s="39"/>
      <c r="K74" s="40" t="s">
        <v>31</v>
      </c>
      <c r="L74" s="40" t="s">
        <v>32</v>
      </c>
      <c r="M74" s="41" t="s">
        <v>33</v>
      </c>
      <c r="N74" s="38" t="s">
        <v>34</v>
      </c>
      <c r="O74" s="38" t="s">
        <v>35</v>
      </c>
    </row>
    <row r="75" spans="1:15" ht="7.5">
      <c r="A75" s="24"/>
      <c r="B75" s="260" t="s">
        <v>53</v>
      </c>
      <c r="C75" s="25"/>
      <c r="D75" s="25"/>
      <c r="E75" s="26"/>
      <c r="F75" s="27">
        <f aca="true" t="shared" si="8" ref="F75:F89">C75*D75*E75</f>
        <v>0</v>
      </c>
      <c r="G75" s="28"/>
      <c r="I75" s="24"/>
      <c r="J75" s="260" t="s">
        <v>54</v>
      </c>
      <c r="K75" s="25"/>
      <c r="L75" s="25"/>
      <c r="M75" s="26"/>
      <c r="N75" s="27">
        <f aca="true" t="shared" si="9" ref="N75:N89">K75*L75*M75</f>
        <v>0</v>
      </c>
      <c r="O75" s="28"/>
    </row>
    <row r="76" spans="1:15" ht="7.5">
      <c r="A76" s="29"/>
      <c r="B76" s="260"/>
      <c r="C76" s="30"/>
      <c r="D76" s="30"/>
      <c r="E76" s="31"/>
      <c r="F76" s="32">
        <f t="shared" si="8"/>
        <v>0</v>
      </c>
      <c r="G76" s="33"/>
      <c r="I76" s="29"/>
      <c r="J76" s="260"/>
      <c r="K76" s="30"/>
      <c r="L76" s="30"/>
      <c r="M76" s="31"/>
      <c r="N76" s="32">
        <f t="shared" si="9"/>
        <v>0</v>
      </c>
      <c r="O76" s="33"/>
    </row>
    <row r="77" spans="1:15" ht="7.5">
      <c r="A77" s="29"/>
      <c r="B77" s="260"/>
      <c r="C77" s="30"/>
      <c r="D77" s="30"/>
      <c r="E77" s="31"/>
      <c r="F77" s="32">
        <f t="shared" si="8"/>
        <v>0</v>
      </c>
      <c r="G77" s="33"/>
      <c r="I77" s="29"/>
      <c r="J77" s="260"/>
      <c r="K77" s="30"/>
      <c r="L77" s="30"/>
      <c r="M77" s="31"/>
      <c r="N77" s="32">
        <f t="shared" si="9"/>
        <v>0</v>
      </c>
      <c r="O77" s="33"/>
    </row>
    <row r="78" spans="1:15" ht="7.5">
      <c r="A78" s="29"/>
      <c r="B78" s="260"/>
      <c r="C78" s="30"/>
      <c r="D78" s="30"/>
      <c r="E78" s="31"/>
      <c r="F78" s="32">
        <f t="shared" si="8"/>
        <v>0</v>
      </c>
      <c r="G78" s="33"/>
      <c r="I78" s="29"/>
      <c r="J78" s="260"/>
      <c r="K78" s="30"/>
      <c r="L78" s="30"/>
      <c r="M78" s="31"/>
      <c r="N78" s="32">
        <f t="shared" si="9"/>
        <v>0</v>
      </c>
      <c r="O78" s="33"/>
    </row>
    <row r="79" spans="1:15" ht="7.5">
      <c r="A79" s="29"/>
      <c r="B79" s="260"/>
      <c r="C79" s="30"/>
      <c r="D79" s="30"/>
      <c r="E79" s="31"/>
      <c r="F79" s="32">
        <f t="shared" si="8"/>
        <v>0</v>
      </c>
      <c r="G79" s="33"/>
      <c r="I79" s="29"/>
      <c r="J79" s="260"/>
      <c r="K79" s="30"/>
      <c r="L79" s="30"/>
      <c r="M79" s="31"/>
      <c r="N79" s="32">
        <f t="shared" si="9"/>
        <v>0</v>
      </c>
      <c r="O79" s="33"/>
    </row>
    <row r="80" spans="1:15" ht="7.5">
      <c r="A80" s="29"/>
      <c r="B80" s="260"/>
      <c r="C80" s="30"/>
      <c r="D80" s="30"/>
      <c r="E80" s="31"/>
      <c r="F80" s="32">
        <f t="shared" si="8"/>
        <v>0</v>
      </c>
      <c r="G80" s="33"/>
      <c r="I80" s="29"/>
      <c r="J80" s="260"/>
      <c r="K80" s="30"/>
      <c r="L80" s="30"/>
      <c r="M80" s="31"/>
      <c r="N80" s="32">
        <f t="shared" si="9"/>
        <v>0</v>
      </c>
      <c r="O80" s="33"/>
    </row>
    <row r="81" spans="1:15" ht="7.5">
      <c r="A81" s="29"/>
      <c r="B81" s="260"/>
      <c r="C81" s="30"/>
      <c r="D81" s="30"/>
      <c r="E81" s="31"/>
      <c r="F81" s="32">
        <f t="shared" si="8"/>
        <v>0</v>
      </c>
      <c r="G81" s="33"/>
      <c r="I81" s="29"/>
      <c r="J81" s="260"/>
      <c r="K81" s="30"/>
      <c r="L81" s="30"/>
      <c r="M81" s="31"/>
      <c r="N81" s="32">
        <f t="shared" si="9"/>
        <v>0</v>
      </c>
      <c r="O81" s="33"/>
    </row>
    <row r="82" spans="1:15" ht="7.5">
      <c r="A82" s="29"/>
      <c r="B82" s="260"/>
      <c r="C82" s="30"/>
      <c r="D82" s="30"/>
      <c r="E82" s="31"/>
      <c r="F82" s="32">
        <f t="shared" si="8"/>
        <v>0</v>
      </c>
      <c r="G82" s="33"/>
      <c r="I82" s="29"/>
      <c r="J82" s="260"/>
      <c r="K82" s="30"/>
      <c r="L82" s="30"/>
      <c r="M82" s="31"/>
      <c r="N82" s="32">
        <f t="shared" si="9"/>
        <v>0</v>
      </c>
      <c r="O82" s="33"/>
    </row>
    <row r="83" spans="1:15" ht="7.5">
      <c r="A83" s="29"/>
      <c r="B83" s="260"/>
      <c r="C83" s="30"/>
      <c r="D83" s="30"/>
      <c r="E83" s="31"/>
      <c r="F83" s="32">
        <f t="shared" si="8"/>
        <v>0</v>
      </c>
      <c r="G83" s="33"/>
      <c r="I83" s="29"/>
      <c r="J83" s="260"/>
      <c r="K83" s="30"/>
      <c r="L83" s="30"/>
      <c r="M83" s="31"/>
      <c r="N83" s="32">
        <f t="shared" si="9"/>
        <v>0</v>
      </c>
      <c r="O83" s="33"/>
    </row>
    <row r="84" spans="1:15" ht="7.5">
      <c r="A84" s="29"/>
      <c r="B84" s="260"/>
      <c r="C84" s="30"/>
      <c r="D84" s="30"/>
      <c r="E84" s="31"/>
      <c r="F84" s="32">
        <f t="shared" si="8"/>
        <v>0</v>
      </c>
      <c r="G84" s="33"/>
      <c r="I84" s="29"/>
      <c r="J84" s="260"/>
      <c r="K84" s="30"/>
      <c r="L84" s="30"/>
      <c r="M84" s="31"/>
      <c r="N84" s="32">
        <f t="shared" si="9"/>
        <v>0</v>
      </c>
      <c r="O84" s="33"/>
    </row>
    <row r="85" spans="1:15" ht="7.5">
      <c r="A85" s="29"/>
      <c r="B85" s="260"/>
      <c r="C85" s="30"/>
      <c r="D85" s="30"/>
      <c r="E85" s="31"/>
      <c r="F85" s="32">
        <f t="shared" si="8"/>
        <v>0</v>
      </c>
      <c r="G85" s="33"/>
      <c r="I85" s="29"/>
      <c r="J85" s="260"/>
      <c r="K85" s="30"/>
      <c r="L85" s="30"/>
      <c r="M85" s="31"/>
      <c r="N85" s="32">
        <f t="shared" si="9"/>
        <v>0</v>
      </c>
      <c r="O85" s="33"/>
    </row>
    <row r="86" spans="1:15" ht="7.5">
      <c r="A86" s="29"/>
      <c r="B86" s="260"/>
      <c r="C86" s="30"/>
      <c r="D86" s="30"/>
      <c r="E86" s="31"/>
      <c r="F86" s="32">
        <f t="shared" si="8"/>
        <v>0</v>
      </c>
      <c r="G86" s="33"/>
      <c r="I86" s="29"/>
      <c r="J86" s="260"/>
      <c r="K86" s="30"/>
      <c r="L86" s="30"/>
      <c r="M86" s="31"/>
      <c r="N86" s="32">
        <f t="shared" si="9"/>
        <v>0</v>
      </c>
      <c r="O86" s="33"/>
    </row>
    <row r="87" spans="1:15" ht="7.5">
      <c r="A87" s="29"/>
      <c r="B87" s="260"/>
      <c r="C87" s="30"/>
      <c r="D87" s="30"/>
      <c r="E87" s="31"/>
      <c r="F87" s="32">
        <f t="shared" si="8"/>
        <v>0</v>
      </c>
      <c r="G87" s="33"/>
      <c r="I87" s="29"/>
      <c r="J87" s="260"/>
      <c r="K87" s="30"/>
      <c r="L87" s="30"/>
      <c r="M87" s="31"/>
      <c r="N87" s="32">
        <f t="shared" si="9"/>
        <v>0</v>
      </c>
      <c r="O87" s="33"/>
    </row>
    <row r="88" spans="1:15" ht="7.5">
      <c r="A88" s="29"/>
      <c r="B88" s="260"/>
      <c r="C88" s="30"/>
      <c r="D88" s="30"/>
      <c r="E88" s="31"/>
      <c r="F88" s="32">
        <f t="shared" si="8"/>
        <v>0</v>
      </c>
      <c r="G88" s="33"/>
      <c r="I88" s="29"/>
      <c r="J88" s="260"/>
      <c r="K88" s="30"/>
      <c r="L88" s="30"/>
      <c r="M88" s="31"/>
      <c r="N88" s="32">
        <f t="shared" si="9"/>
        <v>0</v>
      </c>
      <c r="O88" s="33"/>
    </row>
    <row r="89" spans="1:15" ht="7.5">
      <c r="A89" s="29"/>
      <c r="B89" s="260"/>
      <c r="C89" s="30"/>
      <c r="D89" s="30"/>
      <c r="E89" s="31"/>
      <c r="F89" s="32">
        <f t="shared" si="8"/>
        <v>0</v>
      </c>
      <c r="G89" s="33"/>
      <c r="I89" s="29"/>
      <c r="J89" s="260"/>
      <c r="K89" s="30"/>
      <c r="L89" s="30"/>
      <c r="M89" s="31"/>
      <c r="N89" s="32">
        <f t="shared" si="9"/>
        <v>0</v>
      </c>
      <c r="O89" s="33"/>
    </row>
    <row r="90" spans="1:15" ht="7.5">
      <c r="A90" s="51" t="s">
        <v>55</v>
      </c>
      <c r="B90" s="52"/>
      <c r="C90" s="53">
        <f>SUMIF(F75:F89,"&lt;&gt;0",F75:F89)+SUMIF(F75:F89,"=0",G75:G89)</f>
        <v>0</v>
      </c>
      <c r="D90" s="25"/>
      <c r="E90" s="26"/>
      <c r="F90" s="25"/>
      <c r="G90" s="37" t="s">
        <v>39</v>
      </c>
      <c r="I90" s="51" t="s">
        <v>56</v>
      </c>
      <c r="J90" s="52"/>
      <c r="K90" s="53">
        <f>SUMIF(N75:N89,"&lt;&gt;0",N75:N89)+SUMIF(N75:N89,"=0",O75:O89)</f>
        <v>0</v>
      </c>
      <c r="L90" s="25"/>
      <c r="M90" s="26"/>
      <c r="N90" s="25"/>
      <c r="O90" s="37" t="s">
        <v>39</v>
      </c>
    </row>
    <row r="92" spans="1:15" ht="23.25">
      <c r="A92" s="38" t="s">
        <v>30</v>
      </c>
      <c r="B92" s="39"/>
      <c r="C92" s="40" t="s">
        <v>31</v>
      </c>
      <c r="D92" s="40" t="s">
        <v>32</v>
      </c>
      <c r="E92" s="41" t="s">
        <v>33</v>
      </c>
      <c r="F92" s="38" t="s">
        <v>34</v>
      </c>
      <c r="G92" s="38" t="s">
        <v>35</v>
      </c>
      <c r="I92" s="38" t="s">
        <v>30</v>
      </c>
      <c r="J92" s="39"/>
      <c r="K92" s="40" t="s">
        <v>31</v>
      </c>
      <c r="L92" s="40" t="s">
        <v>32</v>
      </c>
      <c r="M92" s="41" t="s">
        <v>33</v>
      </c>
      <c r="N92" s="38" t="s">
        <v>34</v>
      </c>
      <c r="O92" s="38" t="s">
        <v>35</v>
      </c>
    </row>
    <row r="93" spans="1:15" ht="7.5">
      <c r="A93" s="24"/>
      <c r="B93" s="261" t="s">
        <v>57</v>
      </c>
      <c r="C93" s="25"/>
      <c r="D93" s="25"/>
      <c r="E93" s="26"/>
      <c r="F93" s="27">
        <f aca="true" t="shared" si="10" ref="F93:F107">C93*D93*E93</f>
        <v>0</v>
      </c>
      <c r="G93" s="28"/>
      <c r="I93" s="24"/>
      <c r="J93" s="261" t="s">
        <v>58</v>
      </c>
      <c r="K93" s="25"/>
      <c r="L93" s="25"/>
      <c r="M93" s="26"/>
      <c r="N93" s="27">
        <f aca="true" t="shared" si="11" ref="N93:N107">K93*L93*M93</f>
        <v>0</v>
      </c>
      <c r="O93" s="28"/>
    </row>
    <row r="94" spans="1:15" ht="7.5">
      <c r="A94" s="29"/>
      <c r="B94" s="261"/>
      <c r="C94" s="30"/>
      <c r="D94" s="30"/>
      <c r="E94" s="31"/>
      <c r="F94" s="32">
        <f t="shared" si="10"/>
        <v>0</v>
      </c>
      <c r="G94" s="33"/>
      <c r="I94" s="29"/>
      <c r="J94" s="261"/>
      <c r="K94" s="30"/>
      <c r="L94" s="30"/>
      <c r="M94" s="31"/>
      <c r="N94" s="32">
        <f t="shared" si="11"/>
        <v>0</v>
      </c>
      <c r="O94" s="33"/>
    </row>
    <row r="95" spans="1:15" ht="7.5">
      <c r="A95" s="29"/>
      <c r="B95" s="261"/>
      <c r="C95" s="30"/>
      <c r="D95" s="30"/>
      <c r="E95" s="31"/>
      <c r="F95" s="32">
        <f t="shared" si="10"/>
        <v>0</v>
      </c>
      <c r="G95" s="33"/>
      <c r="I95" s="29"/>
      <c r="J95" s="261"/>
      <c r="K95" s="30"/>
      <c r="L95" s="30"/>
      <c r="M95" s="31"/>
      <c r="N95" s="32">
        <f t="shared" si="11"/>
        <v>0</v>
      </c>
      <c r="O95" s="33"/>
    </row>
    <row r="96" spans="1:15" ht="7.5">
      <c r="A96" s="29"/>
      <c r="B96" s="261"/>
      <c r="C96" s="30"/>
      <c r="D96" s="30"/>
      <c r="E96" s="31"/>
      <c r="F96" s="32">
        <f t="shared" si="10"/>
        <v>0</v>
      </c>
      <c r="G96" s="33"/>
      <c r="I96" s="29"/>
      <c r="J96" s="261"/>
      <c r="K96" s="30"/>
      <c r="L96" s="30"/>
      <c r="M96" s="31"/>
      <c r="N96" s="32">
        <f t="shared" si="11"/>
        <v>0</v>
      </c>
      <c r="O96" s="33"/>
    </row>
    <row r="97" spans="1:15" ht="7.5">
      <c r="A97" s="29"/>
      <c r="B97" s="261"/>
      <c r="C97" s="30"/>
      <c r="D97" s="30"/>
      <c r="E97" s="31"/>
      <c r="F97" s="32">
        <f t="shared" si="10"/>
        <v>0</v>
      </c>
      <c r="G97" s="33"/>
      <c r="I97" s="29"/>
      <c r="J97" s="261"/>
      <c r="K97" s="30"/>
      <c r="L97" s="30"/>
      <c r="M97" s="31"/>
      <c r="N97" s="32">
        <f t="shared" si="11"/>
        <v>0</v>
      </c>
      <c r="O97" s="33"/>
    </row>
    <row r="98" spans="1:15" ht="7.5">
      <c r="A98" s="29"/>
      <c r="B98" s="261"/>
      <c r="C98" s="30"/>
      <c r="D98" s="30"/>
      <c r="E98" s="31"/>
      <c r="F98" s="32">
        <f t="shared" si="10"/>
        <v>0</v>
      </c>
      <c r="G98" s="33"/>
      <c r="I98" s="29"/>
      <c r="J98" s="261"/>
      <c r="K98" s="30"/>
      <c r="L98" s="30"/>
      <c r="M98" s="31"/>
      <c r="N98" s="32">
        <f t="shared" si="11"/>
        <v>0</v>
      </c>
      <c r="O98" s="33"/>
    </row>
    <row r="99" spans="1:15" ht="7.5">
      <c r="A99" s="29"/>
      <c r="B99" s="261"/>
      <c r="C99" s="30"/>
      <c r="D99" s="30"/>
      <c r="E99" s="31"/>
      <c r="F99" s="32">
        <f t="shared" si="10"/>
        <v>0</v>
      </c>
      <c r="G99" s="33"/>
      <c r="I99" s="29"/>
      <c r="J99" s="261"/>
      <c r="K99" s="30"/>
      <c r="L99" s="30"/>
      <c r="M99" s="31"/>
      <c r="N99" s="32">
        <f t="shared" si="11"/>
        <v>0</v>
      </c>
      <c r="O99" s="33"/>
    </row>
    <row r="100" spans="1:15" ht="7.5">
      <c r="A100" s="29"/>
      <c r="B100" s="261"/>
      <c r="C100" s="30"/>
      <c r="D100" s="30"/>
      <c r="E100" s="31"/>
      <c r="F100" s="32">
        <f t="shared" si="10"/>
        <v>0</v>
      </c>
      <c r="G100" s="33"/>
      <c r="I100" s="29"/>
      <c r="J100" s="261"/>
      <c r="K100" s="30"/>
      <c r="L100" s="30"/>
      <c r="M100" s="31"/>
      <c r="N100" s="32">
        <f t="shared" si="11"/>
        <v>0</v>
      </c>
      <c r="O100" s="33"/>
    </row>
    <row r="101" spans="1:15" ht="7.5">
      <c r="A101" s="29"/>
      <c r="B101" s="261"/>
      <c r="C101" s="30"/>
      <c r="D101" s="30"/>
      <c r="E101" s="31"/>
      <c r="F101" s="32">
        <f t="shared" si="10"/>
        <v>0</v>
      </c>
      <c r="G101" s="33"/>
      <c r="I101" s="29"/>
      <c r="J101" s="261"/>
      <c r="K101" s="30"/>
      <c r="L101" s="30"/>
      <c r="M101" s="31"/>
      <c r="N101" s="32">
        <f t="shared" si="11"/>
        <v>0</v>
      </c>
      <c r="O101" s="33"/>
    </row>
    <row r="102" spans="1:15" ht="7.5">
      <c r="A102" s="29"/>
      <c r="B102" s="261"/>
      <c r="C102" s="30"/>
      <c r="D102" s="30"/>
      <c r="E102" s="31"/>
      <c r="F102" s="32">
        <f t="shared" si="10"/>
        <v>0</v>
      </c>
      <c r="G102" s="33"/>
      <c r="I102" s="29"/>
      <c r="J102" s="261"/>
      <c r="K102" s="30"/>
      <c r="L102" s="30"/>
      <c r="M102" s="31"/>
      <c r="N102" s="32">
        <f t="shared" si="11"/>
        <v>0</v>
      </c>
      <c r="O102" s="33"/>
    </row>
    <row r="103" spans="1:15" ht="7.5">
      <c r="A103" s="29"/>
      <c r="B103" s="261"/>
      <c r="C103" s="30"/>
      <c r="D103" s="30"/>
      <c r="E103" s="31"/>
      <c r="F103" s="32">
        <f t="shared" si="10"/>
        <v>0</v>
      </c>
      <c r="G103" s="33"/>
      <c r="I103" s="29"/>
      <c r="J103" s="261"/>
      <c r="K103" s="30"/>
      <c r="L103" s="30"/>
      <c r="M103" s="31"/>
      <c r="N103" s="32">
        <f t="shared" si="11"/>
        <v>0</v>
      </c>
      <c r="O103" s="33"/>
    </row>
    <row r="104" spans="1:15" ht="7.5">
      <c r="A104" s="29"/>
      <c r="B104" s="261"/>
      <c r="C104" s="30"/>
      <c r="D104" s="30"/>
      <c r="E104" s="31"/>
      <c r="F104" s="32">
        <f t="shared" si="10"/>
        <v>0</v>
      </c>
      <c r="G104" s="33"/>
      <c r="I104" s="29"/>
      <c r="J104" s="261"/>
      <c r="K104" s="30"/>
      <c r="L104" s="30"/>
      <c r="M104" s="31"/>
      <c r="N104" s="32">
        <f t="shared" si="11"/>
        <v>0</v>
      </c>
      <c r="O104" s="33"/>
    </row>
    <row r="105" spans="1:15" ht="7.5">
      <c r="A105" s="29"/>
      <c r="B105" s="261"/>
      <c r="C105" s="30"/>
      <c r="D105" s="30"/>
      <c r="E105" s="31"/>
      <c r="F105" s="32">
        <f t="shared" si="10"/>
        <v>0</v>
      </c>
      <c r="G105" s="33"/>
      <c r="I105" s="29"/>
      <c r="J105" s="261"/>
      <c r="K105" s="30"/>
      <c r="L105" s="30"/>
      <c r="M105" s="31"/>
      <c r="N105" s="32">
        <f t="shared" si="11"/>
        <v>0</v>
      </c>
      <c r="O105" s="33"/>
    </row>
    <row r="106" spans="1:15" ht="7.5">
      <c r="A106" s="29"/>
      <c r="B106" s="261"/>
      <c r="C106" s="30"/>
      <c r="D106" s="30"/>
      <c r="E106" s="31"/>
      <c r="F106" s="32">
        <f t="shared" si="10"/>
        <v>0</v>
      </c>
      <c r="G106" s="33"/>
      <c r="I106" s="29"/>
      <c r="J106" s="261"/>
      <c r="K106" s="30"/>
      <c r="L106" s="30"/>
      <c r="M106" s="31"/>
      <c r="N106" s="32">
        <f t="shared" si="11"/>
        <v>0</v>
      </c>
      <c r="O106" s="33"/>
    </row>
    <row r="107" spans="1:15" ht="7.5">
      <c r="A107" s="29"/>
      <c r="B107" s="261"/>
      <c r="C107" s="30"/>
      <c r="D107" s="30"/>
      <c r="E107" s="31"/>
      <c r="F107" s="32">
        <f t="shared" si="10"/>
        <v>0</v>
      </c>
      <c r="G107" s="33"/>
      <c r="I107" s="29"/>
      <c r="J107" s="261"/>
      <c r="K107" s="30"/>
      <c r="L107" s="30"/>
      <c r="M107" s="31"/>
      <c r="N107" s="32">
        <f t="shared" si="11"/>
        <v>0</v>
      </c>
      <c r="O107" s="33"/>
    </row>
    <row r="108" spans="1:15" ht="7.5">
      <c r="A108" s="54" t="s">
        <v>59</v>
      </c>
      <c r="B108" s="55"/>
      <c r="C108" s="56">
        <f>SUMIF(F93:F107,"&lt;&gt;0",F93:F107)+SUMIF(F93:F107,"=0",G93:G107)</f>
        <v>0</v>
      </c>
      <c r="D108" s="25"/>
      <c r="E108" s="26"/>
      <c r="F108" s="25"/>
      <c r="G108" s="37" t="s">
        <v>39</v>
      </c>
      <c r="I108" s="54" t="s">
        <v>60</v>
      </c>
      <c r="J108" s="55"/>
      <c r="K108" s="56">
        <f>SUMIF(N93:N107,"&lt;&gt;0",N93:N107)+SUMIF(N93:N107,"=0",O93:O107)</f>
        <v>0</v>
      </c>
      <c r="L108" s="25"/>
      <c r="M108" s="26"/>
      <c r="N108" s="25"/>
      <c r="O108" s="37" t="s">
        <v>39</v>
      </c>
    </row>
    <row r="109" spans="1:15" s="62" customFormat="1" ht="7.5">
      <c r="A109" s="57"/>
      <c r="B109" s="58"/>
      <c r="C109" s="59"/>
      <c r="D109" s="60"/>
      <c r="E109" s="61"/>
      <c r="F109" s="60"/>
      <c r="G109" s="60"/>
      <c r="I109" s="57"/>
      <c r="J109" s="58"/>
      <c r="K109" s="59"/>
      <c r="L109" s="60"/>
      <c r="M109" s="61"/>
      <c r="N109" s="60"/>
      <c r="O109" s="60"/>
    </row>
    <row r="110" spans="1:15" s="62" customFormat="1" ht="7.5">
      <c r="A110" s="57"/>
      <c r="B110" s="58"/>
      <c r="C110" s="59"/>
      <c r="D110" s="60"/>
      <c r="E110" s="61"/>
      <c r="F110" s="60"/>
      <c r="G110" s="60"/>
      <c r="I110" s="57"/>
      <c r="J110" s="58"/>
      <c r="K110" s="59"/>
      <c r="L110" s="60"/>
      <c r="M110" s="61"/>
      <c r="N110" s="60"/>
      <c r="O110" s="60"/>
    </row>
    <row r="111" ht="9" customHeight="1"/>
    <row r="112" spans="4:12" ht="12.75" customHeight="1">
      <c r="D112" s="63" t="s">
        <v>61</v>
      </c>
      <c r="E112" s="262" t="s">
        <v>62</v>
      </c>
      <c r="F112" s="262"/>
      <c r="G112" s="263" t="s">
        <v>63</v>
      </c>
      <c r="H112" s="263"/>
      <c r="I112" s="264" t="s">
        <v>64</v>
      </c>
      <c r="J112" s="264"/>
      <c r="K112" s="265" t="s">
        <v>65</v>
      </c>
      <c r="L112" s="265"/>
    </row>
    <row r="113" spans="1:12" s="65" customFormat="1" ht="12.75" customHeight="1">
      <c r="A113" s="266" t="s">
        <v>66</v>
      </c>
      <c r="B113" s="266"/>
      <c r="C113" s="266"/>
      <c r="D113" s="64"/>
      <c r="E113" s="267">
        <f>C18</f>
        <v>0</v>
      </c>
      <c r="F113" s="267"/>
      <c r="G113" s="267">
        <f>D113*E113</f>
        <v>0</v>
      </c>
      <c r="H113" s="267"/>
      <c r="I113" s="268">
        <f>SUMIF(E113:F124,"&lt;=95",G113:H124)</f>
        <v>0</v>
      </c>
      <c r="J113" s="268"/>
      <c r="K113" s="269">
        <f>SUMIF(E113:F124,"&lt;=95",D113:D124)</f>
        <v>0</v>
      </c>
      <c r="L113" s="269"/>
    </row>
    <row r="114" spans="1:10" s="65" customFormat="1" ht="12.75" customHeight="1">
      <c r="A114" s="270" t="s">
        <v>67</v>
      </c>
      <c r="B114" s="270"/>
      <c r="C114" s="270"/>
      <c r="D114" s="64"/>
      <c r="E114" s="267">
        <f>C36</f>
        <v>0</v>
      </c>
      <c r="F114" s="267"/>
      <c r="G114" s="267">
        <f aca="true" t="shared" si="12" ref="G114:G124">D114*E114</f>
        <v>0</v>
      </c>
      <c r="H114" s="267"/>
      <c r="I114" s="66"/>
      <c r="J114" s="66"/>
    </row>
    <row r="115" spans="1:12" s="65" customFormat="1" ht="12.75" customHeight="1">
      <c r="A115" s="270" t="s">
        <v>68</v>
      </c>
      <c r="B115" s="270"/>
      <c r="C115" s="270"/>
      <c r="D115" s="64"/>
      <c r="E115" s="267">
        <f>C54</f>
        <v>0</v>
      </c>
      <c r="F115" s="267"/>
      <c r="G115" s="267">
        <f t="shared" si="12"/>
        <v>0</v>
      </c>
      <c r="H115" s="267"/>
      <c r="I115" s="271" t="s">
        <v>69</v>
      </c>
      <c r="J115" s="271"/>
      <c r="K115" s="265" t="s">
        <v>70</v>
      </c>
      <c r="L115" s="265"/>
    </row>
    <row r="116" spans="1:12" s="65" customFormat="1" ht="12.75" customHeight="1">
      <c r="A116" s="270" t="s">
        <v>71</v>
      </c>
      <c r="B116" s="270"/>
      <c r="C116" s="270"/>
      <c r="D116" s="64"/>
      <c r="E116" s="267">
        <f>C72</f>
        <v>0</v>
      </c>
      <c r="F116" s="267"/>
      <c r="G116" s="267">
        <f t="shared" si="12"/>
        <v>0</v>
      </c>
      <c r="H116" s="267"/>
      <c r="I116" s="268">
        <f>SUMIF(E113:F124,"&gt;95",G113:H124)+SUMIF(E113:F124,"&lt;=110",G113:H124)-SUM(G113:H124)</f>
        <v>0</v>
      </c>
      <c r="J116" s="268"/>
      <c r="K116" s="272">
        <f>SUMIF(E113:F124,"&gt;95",D113:D124)+SUMIF(E113:F124,"&lt;=110",D113:D124)-SUM(D113:D124)</f>
        <v>0</v>
      </c>
      <c r="L116" s="272"/>
    </row>
    <row r="117" spans="1:12" s="65" customFormat="1" ht="12.75" customHeight="1">
      <c r="A117" s="270" t="s">
        <v>72</v>
      </c>
      <c r="B117" s="270"/>
      <c r="C117" s="270"/>
      <c r="D117" s="64"/>
      <c r="E117" s="267">
        <f>C90</f>
        <v>0</v>
      </c>
      <c r="F117" s="267"/>
      <c r="G117" s="267">
        <f t="shared" si="12"/>
        <v>0</v>
      </c>
      <c r="H117" s="267"/>
      <c r="I117" s="66"/>
      <c r="J117" s="66"/>
      <c r="K117" s="67"/>
      <c r="L117" s="67"/>
    </row>
    <row r="118" spans="1:12" s="65" customFormat="1" ht="12.75" customHeight="1">
      <c r="A118" s="270" t="s">
        <v>73</v>
      </c>
      <c r="B118" s="270"/>
      <c r="C118" s="270"/>
      <c r="D118" s="64"/>
      <c r="E118" s="267">
        <f>C108</f>
        <v>0</v>
      </c>
      <c r="F118" s="267"/>
      <c r="G118" s="267">
        <f t="shared" si="12"/>
        <v>0</v>
      </c>
      <c r="H118" s="267"/>
      <c r="I118" s="271" t="s">
        <v>74</v>
      </c>
      <c r="J118" s="271"/>
      <c r="K118" s="273" t="s">
        <v>75</v>
      </c>
      <c r="L118" s="273"/>
    </row>
    <row r="119" spans="1:12" s="65" customFormat="1" ht="12.75" customHeight="1">
      <c r="A119" s="270" t="s">
        <v>76</v>
      </c>
      <c r="B119" s="270"/>
      <c r="C119" s="270"/>
      <c r="D119" s="64"/>
      <c r="E119" s="267">
        <f>K18</f>
        <v>0</v>
      </c>
      <c r="F119" s="267"/>
      <c r="G119" s="267">
        <f t="shared" si="12"/>
        <v>0</v>
      </c>
      <c r="H119" s="267"/>
      <c r="I119" s="268">
        <f>SUMIF(E113:F124,"&gt;110",G113:H124)+SUMIF(E113:F124,"&lt;=130",G113:H124)-SUM(G113:H124)</f>
        <v>0</v>
      </c>
      <c r="J119" s="268"/>
      <c r="K119" s="272">
        <f>SUMIF(E113:F124,"&gt;110",D113:D124)+SUMIF(E113:F124,"&lt;=130",D113:D124)-SUM(D113:D124)</f>
        <v>0</v>
      </c>
      <c r="L119" s="272"/>
    </row>
    <row r="120" spans="1:12" s="65" customFormat="1" ht="12.75" customHeight="1">
      <c r="A120" s="270" t="s">
        <v>77</v>
      </c>
      <c r="B120" s="270"/>
      <c r="C120" s="270"/>
      <c r="D120" s="64"/>
      <c r="E120" s="267">
        <f>K36</f>
        <v>0</v>
      </c>
      <c r="F120" s="267"/>
      <c r="G120" s="267">
        <f t="shared" si="12"/>
        <v>0</v>
      </c>
      <c r="H120" s="267"/>
      <c r="I120" s="66"/>
      <c r="J120" s="66"/>
      <c r="K120" s="67"/>
      <c r="L120" s="67"/>
    </row>
    <row r="121" spans="1:12" s="65" customFormat="1" ht="12.75" customHeight="1">
      <c r="A121" s="270" t="s">
        <v>78</v>
      </c>
      <c r="B121" s="270"/>
      <c r="C121" s="270"/>
      <c r="D121" s="64"/>
      <c r="E121" s="267">
        <f>K54</f>
        <v>0</v>
      </c>
      <c r="F121" s="267"/>
      <c r="G121" s="267">
        <f t="shared" si="12"/>
        <v>0</v>
      </c>
      <c r="H121" s="267"/>
      <c r="I121" s="271" t="s">
        <v>79</v>
      </c>
      <c r="J121" s="271"/>
      <c r="K121" s="273" t="s">
        <v>80</v>
      </c>
      <c r="L121" s="273"/>
    </row>
    <row r="122" spans="1:12" s="65" customFormat="1" ht="12.75" customHeight="1">
      <c r="A122" s="270" t="s">
        <v>81</v>
      </c>
      <c r="B122" s="270"/>
      <c r="C122" s="270"/>
      <c r="D122" s="64"/>
      <c r="E122" s="267">
        <f>K72</f>
        <v>0</v>
      </c>
      <c r="F122" s="267"/>
      <c r="G122" s="267">
        <f t="shared" si="12"/>
        <v>0</v>
      </c>
      <c r="H122" s="267"/>
      <c r="I122" s="268">
        <f>SUMIF(E113:F124,"&gt;130",G113:H124)+SUMIF(E113:F124,"&lt;=160",G113:H124)-SUM(G113:H124)</f>
        <v>0</v>
      </c>
      <c r="J122" s="268"/>
      <c r="K122" s="272">
        <f>SUMIF(E113:F124,"&gt;130",D113:D124)+SUMIF(E113:F124,"&lt;=160",D113:D124)-SUM(D113:D124)</f>
        <v>0</v>
      </c>
      <c r="L122" s="272"/>
    </row>
    <row r="123" spans="1:12" s="65" customFormat="1" ht="12.75" customHeight="1">
      <c r="A123" s="270" t="s">
        <v>82</v>
      </c>
      <c r="B123" s="270"/>
      <c r="C123" s="270"/>
      <c r="D123" s="64"/>
      <c r="E123" s="267">
        <f>K90</f>
        <v>0</v>
      </c>
      <c r="F123" s="267"/>
      <c r="G123" s="267">
        <f t="shared" si="12"/>
        <v>0</v>
      </c>
      <c r="H123" s="267"/>
      <c r="I123" s="66"/>
      <c r="J123" s="66"/>
      <c r="K123" s="67"/>
      <c r="L123" s="67"/>
    </row>
    <row r="124" spans="1:12" s="65" customFormat="1" ht="12.75" customHeight="1">
      <c r="A124" s="274" t="s">
        <v>83</v>
      </c>
      <c r="B124" s="274"/>
      <c r="C124" s="274"/>
      <c r="D124" s="64"/>
      <c r="E124" s="267">
        <f>K108</f>
        <v>0</v>
      </c>
      <c r="F124" s="267"/>
      <c r="G124" s="267">
        <f t="shared" si="12"/>
        <v>0</v>
      </c>
      <c r="H124" s="267"/>
      <c r="I124" s="271" t="s">
        <v>84</v>
      </c>
      <c r="J124" s="271"/>
      <c r="K124" s="273" t="s">
        <v>85</v>
      </c>
      <c r="L124" s="273"/>
    </row>
    <row r="125" spans="9:12" ht="15" customHeight="1">
      <c r="I125" s="268">
        <f>SUMIF(E113:F124,"&gt;160",G113:H124)</f>
        <v>0</v>
      </c>
      <c r="J125" s="268"/>
      <c r="K125" s="272">
        <f>SUMIF(E113:F124,"&gt;160",D113:D124)</f>
        <v>0</v>
      </c>
      <c r="L125" s="272"/>
    </row>
    <row r="127" spans="6:10" ht="17.25" customHeight="1">
      <c r="F127" s="68" t="s">
        <v>86</v>
      </c>
      <c r="G127" s="69"/>
      <c r="H127" s="70"/>
      <c r="I127" s="71">
        <f>I113+I116+I119+I122+I125</f>
        <v>0</v>
      </c>
      <c r="J127" s="66"/>
    </row>
    <row r="128" spans="6:9" ht="7.5">
      <c r="F128" s="72"/>
      <c r="G128" s="72"/>
      <c r="H128" s="73"/>
      <c r="I128" s="73"/>
    </row>
  </sheetData>
  <sheetProtection password="CF03" sheet="1"/>
  <mergeCells count="71">
    <mergeCell ref="I124:J124"/>
    <mergeCell ref="K124:L124"/>
    <mergeCell ref="I125:J125"/>
    <mergeCell ref="K125:L125"/>
    <mergeCell ref="A123:C123"/>
    <mergeCell ref="E123:F123"/>
    <mergeCell ref="G123:H123"/>
    <mergeCell ref="A124:C124"/>
    <mergeCell ref="E124:F124"/>
    <mergeCell ref="G124:H124"/>
    <mergeCell ref="I121:J121"/>
    <mergeCell ref="K121:L121"/>
    <mergeCell ref="A122:C122"/>
    <mergeCell ref="E122:F122"/>
    <mergeCell ref="G122:H122"/>
    <mergeCell ref="I122:J122"/>
    <mergeCell ref="K122:L122"/>
    <mergeCell ref="A120:C120"/>
    <mergeCell ref="E120:F120"/>
    <mergeCell ref="G120:H120"/>
    <mergeCell ref="A121:C121"/>
    <mergeCell ref="E121:F121"/>
    <mergeCell ref="G121:H121"/>
    <mergeCell ref="I118:J118"/>
    <mergeCell ref="K118:L118"/>
    <mergeCell ref="A119:C119"/>
    <mergeCell ref="E119:F119"/>
    <mergeCell ref="G119:H119"/>
    <mergeCell ref="I119:J119"/>
    <mergeCell ref="K119:L119"/>
    <mergeCell ref="A117:C117"/>
    <mergeCell ref="E117:F117"/>
    <mergeCell ref="G117:H117"/>
    <mergeCell ref="A118:C118"/>
    <mergeCell ref="E118:F118"/>
    <mergeCell ref="G118:H118"/>
    <mergeCell ref="K115:L115"/>
    <mergeCell ref="A116:C116"/>
    <mergeCell ref="E116:F116"/>
    <mergeCell ref="G116:H116"/>
    <mergeCell ref="I116:J116"/>
    <mergeCell ref="K116:L116"/>
    <mergeCell ref="A115:C115"/>
    <mergeCell ref="E115:F115"/>
    <mergeCell ref="G115:H115"/>
    <mergeCell ref="I115:J115"/>
    <mergeCell ref="K113:L113"/>
    <mergeCell ref="A114:C114"/>
    <mergeCell ref="E114:F114"/>
    <mergeCell ref="G114:H114"/>
    <mergeCell ref="A113:C113"/>
    <mergeCell ref="E113:F113"/>
    <mergeCell ref="G113:H113"/>
    <mergeCell ref="I113:J113"/>
    <mergeCell ref="E112:F112"/>
    <mergeCell ref="G112:H112"/>
    <mergeCell ref="I112:J112"/>
    <mergeCell ref="K112:L112"/>
    <mergeCell ref="B75:B89"/>
    <mergeCell ref="J75:J89"/>
    <mergeCell ref="B93:B107"/>
    <mergeCell ref="J93:J107"/>
    <mergeCell ref="B39:B53"/>
    <mergeCell ref="J39:J53"/>
    <mergeCell ref="B57:B71"/>
    <mergeCell ref="J57:J71"/>
    <mergeCell ref="A1:O1"/>
    <mergeCell ref="B3:B17"/>
    <mergeCell ref="J3:J17"/>
    <mergeCell ref="B21:B35"/>
    <mergeCell ref="J21:J35"/>
  </mergeCells>
  <printOptions/>
  <pageMargins left="0.3597222222222222" right="0.25972222222222224" top="0.8298611111111112" bottom="0.74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15" ht="35.25" customHeight="1">
      <c r="A1" s="255" t="s">
        <v>87</v>
      </c>
      <c r="B1" s="255"/>
      <c r="C1" s="255"/>
      <c r="D1" s="255"/>
      <c r="E1" s="255"/>
      <c r="F1" s="255"/>
      <c r="G1" s="255"/>
      <c r="H1" s="74"/>
      <c r="I1" s="74"/>
      <c r="J1" s="74"/>
      <c r="K1" s="74"/>
      <c r="L1" s="74"/>
      <c r="M1" s="74"/>
      <c r="N1" s="74"/>
      <c r="O1" s="74"/>
    </row>
    <row r="2" spans="1:7" ht="17.25" customHeight="1">
      <c r="A2" s="22" t="s">
        <v>30</v>
      </c>
      <c r="B2" s="21"/>
      <c r="C2" s="22" t="s">
        <v>31</v>
      </c>
      <c r="D2" s="22" t="s">
        <v>32</v>
      </c>
      <c r="E2" s="75" t="s">
        <v>88</v>
      </c>
      <c r="F2" s="22" t="s">
        <v>34</v>
      </c>
      <c r="G2" s="22" t="s">
        <v>35</v>
      </c>
    </row>
    <row r="3" spans="1:7" ht="10.5" customHeight="1">
      <c r="A3" s="24"/>
      <c r="B3" s="256" t="s">
        <v>89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90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91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92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93</v>
      </c>
      <c r="C51" s="25"/>
      <c r="D51" s="25"/>
      <c r="E51" s="26"/>
      <c r="F51" s="27">
        <f aca="true" t="shared" si="2" ref="F51:F75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29"/>
      <c r="B67" s="260"/>
      <c r="C67" s="30"/>
      <c r="D67" s="30"/>
      <c r="E67" s="31"/>
      <c r="F67" s="32">
        <f t="shared" si="2"/>
        <v>0</v>
      </c>
      <c r="G67" s="33"/>
    </row>
    <row r="68" spans="1:7" ht="7.5">
      <c r="A68" s="29"/>
      <c r="B68" s="260"/>
      <c r="C68" s="30"/>
      <c r="D68" s="30"/>
      <c r="E68" s="31"/>
      <c r="F68" s="32">
        <f t="shared" si="2"/>
        <v>0</v>
      </c>
      <c r="G68" s="33"/>
    </row>
    <row r="69" spans="1:7" ht="7.5">
      <c r="A69" s="29"/>
      <c r="B69" s="260"/>
      <c r="C69" s="30"/>
      <c r="D69" s="30"/>
      <c r="E69" s="31"/>
      <c r="F69" s="32">
        <f t="shared" si="2"/>
        <v>0</v>
      </c>
      <c r="G69" s="33"/>
    </row>
    <row r="70" spans="1:7" ht="7.5">
      <c r="A70" s="29"/>
      <c r="B70" s="260"/>
      <c r="C70" s="30"/>
      <c r="D70" s="30"/>
      <c r="E70" s="31"/>
      <c r="F70" s="32">
        <f t="shared" si="2"/>
        <v>0</v>
      </c>
      <c r="G70" s="33"/>
    </row>
    <row r="71" spans="1:7" ht="7.5">
      <c r="A71" s="29"/>
      <c r="B71" s="260"/>
      <c r="C71" s="30"/>
      <c r="D71" s="30"/>
      <c r="E71" s="31"/>
      <c r="F71" s="32">
        <f t="shared" si="2"/>
        <v>0</v>
      </c>
      <c r="G71" s="33"/>
    </row>
    <row r="72" spans="1:7" ht="7.5">
      <c r="A72" s="29"/>
      <c r="B72" s="260"/>
      <c r="C72" s="30"/>
      <c r="D72" s="30"/>
      <c r="E72" s="31"/>
      <c r="F72" s="32">
        <f t="shared" si="2"/>
        <v>0</v>
      </c>
      <c r="G72" s="33"/>
    </row>
    <row r="73" spans="1:7" ht="7.5">
      <c r="A73" s="29"/>
      <c r="B73" s="260"/>
      <c r="C73" s="30"/>
      <c r="D73" s="30"/>
      <c r="E73" s="31"/>
      <c r="F73" s="32">
        <f t="shared" si="2"/>
        <v>0</v>
      </c>
      <c r="G73" s="33"/>
    </row>
    <row r="74" spans="1:7" ht="7.5">
      <c r="A74" s="29"/>
      <c r="B74" s="260"/>
      <c r="C74" s="30"/>
      <c r="D74" s="30"/>
      <c r="E74" s="31"/>
      <c r="F74" s="32">
        <f t="shared" si="2"/>
        <v>0</v>
      </c>
      <c r="G74" s="33"/>
    </row>
    <row r="75" spans="1:7" ht="7.5">
      <c r="A75" s="29"/>
      <c r="B75" s="260"/>
      <c r="C75" s="30"/>
      <c r="D75" s="30"/>
      <c r="E75" s="31"/>
      <c r="F75" s="32">
        <f t="shared" si="2"/>
        <v>0</v>
      </c>
      <c r="G75" s="33"/>
    </row>
    <row r="76" spans="1:7" ht="7.5">
      <c r="A76" s="51" t="s">
        <v>94</v>
      </c>
      <c r="B76" s="52"/>
      <c r="C76" s="53">
        <f>SUMIF(F51:F75,"&lt;&gt;0",F51:F75)+SUMIF(F51:F75,"=0",G51:G75)</f>
        <v>0</v>
      </c>
      <c r="D76" s="25"/>
      <c r="E76" s="26"/>
      <c r="F76" s="25"/>
      <c r="G76" s="25" t="s">
        <v>39</v>
      </c>
    </row>
    <row r="77" spans="1:7" ht="10.5" customHeight="1">
      <c r="A77" s="24"/>
      <c r="B77" s="275" t="s">
        <v>95</v>
      </c>
      <c r="C77" s="25"/>
      <c r="D77" s="25"/>
      <c r="E77" s="26"/>
      <c r="F77" s="27">
        <f aca="true" t="shared" si="3" ref="F77:F104">C77*D77*E77</f>
        <v>0</v>
      </c>
      <c r="G77" s="28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29"/>
      <c r="B91" s="275"/>
      <c r="C91" s="30"/>
      <c r="D91" s="30"/>
      <c r="E91" s="31"/>
      <c r="F91" s="32">
        <f t="shared" si="3"/>
        <v>0</v>
      </c>
      <c r="G91" s="33"/>
    </row>
    <row r="92" spans="1:7" ht="7.5">
      <c r="A92" s="29"/>
      <c r="B92" s="275"/>
      <c r="C92" s="30"/>
      <c r="D92" s="30"/>
      <c r="E92" s="31"/>
      <c r="F92" s="32">
        <f t="shared" si="3"/>
        <v>0</v>
      </c>
      <c r="G92" s="33"/>
    </row>
    <row r="93" spans="1:7" ht="7.5">
      <c r="A93" s="29"/>
      <c r="B93" s="275"/>
      <c r="C93" s="30"/>
      <c r="D93" s="30"/>
      <c r="E93" s="31"/>
      <c r="F93" s="32">
        <f t="shared" si="3"/>
        <v>0</v>
      </c>
      <c r="G93" s="33"/>
    </row>
    <row r="94" spans="1:7" ht="7.5">
      <c r="A94" s="29"/>
      <c r="B94" s="275"/>
      <c r="C94" s="30"/>
      <c r="D94" s="30"/>
      <c r="E94" s="31"/>
      <c r="F94" s="32">
        <f t="shared" si="3"/>
        <v>0</v>
      </c>
      <c r="G94" s="33"/>
    </row>
    <row r="95" spans="1:7" ht="7.5">
      <c r="A95" s="29"/>
      <c r="B95" s="275"/>
      <c r="C95" s="30"/>
      <c r="D95" s="30"/>
      <c r="E95" s="31"/>
      <c r="F95" s="32">
        <f t="shared" si="3"/>
        <v>0</v>
      </c>
      <c r="G95" s="33"/>
    </row>
    <row r="96" spans="1:7" ht="7.5">
      <c r="A96" s="29"/>
      <c r="B96" s="275"/>
      <c r="C96" s="30"/>
      <c r="D96" s="30"/>
      <c r="E96" s="31"/>
      <c r="F96" s="32">
        <f t="shared" si="3"/>
        <v>0</v>
      </c>
      <c r="G96" s="33"/>
    </row>
    <row r="97" spans="1:7" ht="7.5">
      <c r="A97" s="29"/>
      <c r="B97" s="275"/>
      <c r="C97" s="30"/>
      <c r="D97" s="30"/>
      <c r="E97" s="31"/>
      <c r="F97" s="32">
        <f t="shared" si="3"/>
        <v>0</v>
      </c>
      <c r="G97" s="33"/>
    </row>
    <row r="98" spans="1:7" ht="7.5">
      <c r="A98" s="29"/>
      <c r="B98" s="275"/>
      <c r="C98" s="30"/>
      <c r="D98" s="30"/>
      <c r="E98" s="31"/>
      <c r="F98" s="32">
        <f t="shared" si="3"/>
        <v>0</v>
      </c>
      <c r="G98" s="33"/>
    </row>
    <row r="99" spans="1:7" ht="7.5">
      <c r="A99" s="29"/>
      <c r="B99" s="275"/>
      <c r="C99" s="30"/>
      <c r="D99" s="30"/>
      <c r="E99" s="31"/>
      <c r="F99" s="32">
        <f t="shared" si="3"/>
        <v>0</v>
      </c>
      <c r="G99" s="33"/>
    </row>
    <row r="100" spans="1:7" ht="7.5">
      <c r="A100" s="29"/>
      <c r="B100" s="275"/>
      <c r="C100" s="30"/>
      <c r="D100" s="30"/>
      <c r="E100" s="31"/>
      <c r="F100" s="32">
        <f t="shared" si="3"/>
        <v>0</v>
      </c>
      <c r="G100" s="33"/>
    </row>
    <row r="101" spans="1:7" ht="7.5">
      <c r="A101" s="29"/>
      <c r="B101" s="275"/>
      <c r="C101" s="30"/>
      <c r="D101" s="30"/>
      <c r="E101" s="31"/>
      <c r="F101" s="32">
        <f t="shared" si="3"/>
        <v>0</v>
      </c>
      <c r="G101" s="33"/>
    </row>
    <row r="102" spans="1:7" ht="7.5">
      <c r="A102" s="29"/>
      <c r="B102" s="275"/>
      <c r="C102" s="30"/>
      <c r="D102" s="30"/>
      <c r="E102" s="31"/>
      <c r="F102" s="32">
        <f t="shared" si="3"/>
        <v>0</v>
      </c>
      <c r="G102" s="33"/>
    </row>
    <row r="103" spans="1:7" ht="7.5">
      <c r="A103" s="29"/>
      <c r="B103" s="275"/>
      <c r="C103" s="30"/>
      <c r="D103" s="30"/>
      <c r="E103" s="31"/>
      <c r="F103" s="32">
        <f t="shared" si="3"/>
        <v>0</v>
      </c>
      <c r="G103" s="33"/>
    </row>
    <row r="104" spans="1:7" ht="7.5">
      <c r="A104" s="29"/>
      <c r="B104" s="275"/>
      <c r="C104" s="30"/>
      <c r="D104" s="30"/>
      <c r="E104" s="31"/>
      <c r="F104" s="32">
        <f t="shared" si="3"/>
        <v>0</v>
      </c>
      <c r="G104" s="33"/>
    </row>
    <row r="105" spans="1:7" ht="7.5">
      <c r="A105" s="77" t="s">
        <v>96</v>
      </c>
      <c r="B105" s="78"/>
      <c r="C105" s="79">
        <f>SUMIF(F77:F104,"&lt;&gt;0",F77:F104)+SUMIF(F77:F104,"=0",G77:G104)</f>
        <v>0</v>
      </c>
      <c r="D105" s="25"/>
      <c r="E105" s="26"/>
      <c r="F105" s="25"/>
      <c r="G105" s="25" t="s">
        <v>39</v>
      </c>
    </row>
    <row r="106" spans="1:7" ht="7.5">
      <c r="A106" s="24"/>
      <c r="B106" s="276" t="s">
        <v>97</v>
      </c>
      <c r="C106" s="25"/>
      <c r="D106" s="25"/>
      <c r="E106" s="26"/>
      <c r="F106" s="27">
        <f aca="true" t="shared" si="4" ref="F106:F133">C106*D106*E106</f>
        <v>0</v>
      </c>
      <c r="G106" s="28"/>
    </row>
    <row r="107" spans="1:7" ht="7.5">
      <c r="A107" s="29"/>
      <c r="B107" s="276"/>
      <c r="C107" s="30"/>
      <c r="D107" s="30"/>
      <c r="E107" s="31"/>
      <c r="F107" s="32">
        <f t="shared" si="4"/>
        <v>0</v>
      </c>
      <c r="G107" s="33"/>
    </row>
    <row r="108" spans="1:7" ht="7.5">
      <c r="A108" s="29"/>
      <c r="B108" s="276"/>
      <c r="C108" s="30"/>
      <c r="D108" s="30"/>
      <c r="E108" s="31"/>
      <c r="F108" s="32">
        <f t="shared" si="4"/>
        <v>0</v>
      </c>
      <c r="G108" s="33"/>
    </row>
    <row r="109" spans="1:7" ht="7.5">
      <c r="A109" s="29"/>
      <c r="B109" s="276"/>
      <c r="C109" s="30"/>
      <c r="D109" s="30"/>
      <c r="E109" s="31"/>
      <c r="F109" s="32">
        <f t="shared" si="4"/>
        <v>0</v>
      </c>
      <c r="G109" s="33"/>
    </row>
    <row r="110" spans="1:7" ht="7.5">
      <c r="A110" s="29"/>
      <c r="B110" s="276"/>
      <c r="C110" s="30"/>
      <c r="D110" s="30"/>
      <c r="E110" s="31"/>
      <c r="F110" s="32">
        <f t="shared" si="4"/>
        <v>0</v>
      </c>
      <c r="G110" s="33"/>
    </row>
    <row r="111" spans="1:7" ht="7.5">
      <c r="A111" s="29"/>
      <c r="B111" s="276"/>
      <c r="C111" s="30"/>
      <c r="D111" s="30"/>
      <c r="E111" s="31"/>
      <c r="F111" s="32">
        <f t="shared" si="4"/>
        <v>0</v>
      </c>
      <c r="G111" s="33"/>
    </row>
    <row r="112" spans="1:7" ht="7.5">
      <c r="A112" s="29"/>
      <c r="B112" s="276"/>
      <c r="C112" s="30"/>
      <c r="D112" s="30"/>
      <c r="E112" s="31"/>
      <c r="F112" s="32">
        <f t="shared" si="4"/>
        <v>0</v>
      </c>
      <c r="G112" s="33"/>
    </row>
    <row r="113" spans="1:7" ht="7.5">
      <c r="A113" s="29"/>
      <c r="B113" s="276"/>
      <c r="C113" s="30"/>
      <c r="D113" s="30"/>
      <c r="E113" s="31"/>
      <c r="F113" s="32">
        <f t="shared" si="4"/>
        <v>0</v>
      </c>
      <c r="G113" s="33"/>
    </row>
    <row r="114" spans="1:7" ht="7.5">
      <c r="A114" s="29"/>
      <c r="B114" s="276"/>
      <c r="C114" s="30"/>
      <c r="D114" s="30"/>
      <c r="E114" s="31"/>
      <c r="F114" s="32">
        <f t="shared" si="4"/>
        <v>0</v>
      </c>
      <c r="G114" s="33"/>
    </row>
    <row r="115" spans="1:7" ht="7.5">
      <c r="A115" s="29"/>
      <c r="B115" s="276"/>
      <c r="C115" s="30"/>
      <c r="D115" s="30"/>
      <c r="E115" s="31"/>
      <c r="F115" s="32">
        <f t="shared" si="4"/>
        <v>0</v>
      </c>
      <c r="G115" s="33"/>
    </row>
    <row r="116" spans="1:7" ht="7.5">
      <c r="A116" s="29"/>
      <c r="B116" s="276"/>
      <c r="C116" s="30"/>
      <c r="D116" s="30"/>
      <c r="E116" s="31"/>
      <c r="F116" s="32">
        <f t="shared" si="4"/>
        <v>0</v>
      </c>
      <c r="G116" s="33"/>
    </row>
    <row r="117" spans="1:7" ht="7.5">
      <c r="A117" s="29"/>
      <c r="B117" s="276"/>
      <c r="C117" s="30"/>
      <c r="D117" s="30"/>
      <c r="E117" s="31"/>
      <c r="F117" s="32">
        <f t="shared" si="4"/>
        <v>0</v>
      </c>
      <c r="G117" s="33"/>
    </row>
    <row r="118" spans="1:7" ht="7.5">
      <c r="A118" s="29"/>
      <c r="B118" s="276"/>
      <c r="C118" s="30"/>
      <c r="D118" s="30"/>
      <c r="E118" s="31"/>
      <c r="F118" s="32">
        <f t="shared" si="4"/>
        <v>0</v>
      </c>
      <c r="G118" s="33"/>
    </row>
    <row r="119" spans="1:7" ht="7.5">
      <c r="A119" s="29"/>
      <c r="B119" s="276"/>
      <c r="C119" s="30"/>
      <c r="D119" s="30"/>
      <c r="E119" s="31"/>
      <c r="F119" s="32">
        <f t="shared" si="4"/>
        <v>0</v>
      </c>
      <c r="G119" s="33"/>
    </row>
    <row r="120" spans="1:7" ht="7.5">
      <c r="A120" s="29"/>
      <c r="B120" s="276"/>
      <c r="C120" s="30"/>
      <c r="D120" s="30"/>
      <c r="E120" s="31"/>
      <c r="F120" s="32">
        <f t="shared" si="4"/>
        <v>0</v>
      </c>
      <c r="G120" s="33"/>
    </row>
    <row r="121" spans="1:7" ht="7.5">
      <c r="A121" s="29"/>
      <c r="B121" s="276"/>
      <c r="C121" s="30"/>
      <c r="D121" s="30"/>
      <c r="E121" s="31"/>
      <c r="F121" s="32">
        <f t="shared" si="4"/>
        <v>0</v>
      </c>
      <c r="G121" s="33"/>
    </row>
    <row r="122" spans="1:7" ht="7.5">
      <c r="A122" s="29"/>
      <c r="B122" s="276"/>
      <c r="C122" s="30"/>
      <c r="D122" s="30"/>
      <c r="E122" s="31"/>
      <c r="F122" s="32">
        <f t="shared" si="4"/>
        <v>0</v>
      </c>
      <c r="G122" s="33"/>
    </row>
    <row r="123" spans="1:7" ht="7.5">
      <c r="A123" s="29"/>
      <c r="B123" s="276"/>
      <c r="C123" s="30"/>
      <c r="D123" s="30"/>
      <c r="E123" s="31"/>
      <c r="F123" s="32">
        <f t="shared" si="4"/>
        <v>0</v>
      </c>
      <c r="G123" s="33"/>
    </row>
    <row r="124" spans="1:7" ht="7.5">
      <c r="A124" s="29"/>
      <c r="B124" s="276"/>
      <c r="C124" s="30"/>
      <c r="D124" s="30"/>
      <c r="E124" s="31"/>
      <c r="F124" s="32">
        <f t="shared" si="4"/>
        <v>0</v>
      </c>
      <c r="G124" s="33"/>
    </row>
    <row r="125" spans="1:7" ht="7.5">
      <c r="A125" s="29"/>
      <c r="B125" s="276"/>
      <c r="C125" s="30"/>
      <c r="D125" s="30"/>
      <c r="E125" s="31"/>
      <c r="F125" s="32">
        <f t="shared" si="4"/>
        <v>0</v>
      </c>
      <c r="G125" s="33"/>
    </row>
    <row r="126" spans="1:7" ht="7.5">
      <c r="A126" s="29"/>
      <c r="B126" s="276"/>
      <c r="C126" s="30"/>
      <c r="D126" s="30"/>
      <c r="E126" s="31"/>
      <c r="F126" s="32">
        <f t="shared" si="4"/>
        <v>0</v>
      </c>
      <c r="G126" s="33"/>
    </row>
    <row r="127" spans="1:7" ht="7.5">
      <c r="A127" s="29"/>
      <c r="B127" s="276"/>
      <c r="C127" s="30"/>
      <c r="D127" s="30"/>
      <c r="E127" s="31"/>
      <c r="F127" s="32">
        <f t="shared" si="4"/>
        <v>0</v>
      </c>
      <c r="G127" s="33"/>
    </row>
    <row r="128" spans="1:7" ht="7.5">
      <c r="A128" s="29"/>
      <c r="B128" s="276"/>
      <c r="C128" s="30"/>
      <c r="D128" s="30"/>
      <c r="E128" s="31"/>
      <c r="F128" s="32">
        <f t="shared" si="4"/>
        <v>0</v>
      </c>
      <c r="G128" s="33"/>
    </row>
    <row r="129" spans="1:7" ht="7.5">
      <c r="A129" s="29"/>
      <c r="B129" s="276"/>
      <c r="C129" s="30"/>
      <c r="D129" s="30"/>
      <c r="E129" s="31"/>
      <c r="F129" s="32">
        <f t="shared" si="4"/>
        <v>0</v>
      </c>
      <c r="G129" s="33"/>
    </row>
    <row r="130" spans="1:7" ht="7.5">
      <c r="A130" s="29"/>
      <c r="B130" s="276"/>
      <c r="C130" s="30"/>
      <c r="D130" s="30"/>
      <c r="E130" s="31"/>
      <c r="F130" s="32">
        <f t="shared" si="4"/>
        <v>0</v>
      </c>
      <c r="G130" s="33"/>
    </row>
    <row r="131" spans="1:7" ht="7.5">
      <c r="A131" s="29"/>
      <c r="B131" s="276"/>
      <c r="C131" s="30"/>
      <c r="D131" s="30"/>
      <c r="E131" s="31"/>
      <c r="F131" s="32">
        <f t="shared" si="4"/>
        <v>0</v>
      </c>
      <c r="G131" s="33"/>
    </row>
    <row r="132" spans="1:7" ht="7.5">
      <c r="A132" s="29"/>
      <c r="B132" s="276"/>
      <c r="C132" s="30"/>
      <c r="D132" s="30"/>
      <c r="E132" s="31"/>
      <c r="F132" s="32">
        <f t="shared" si="4"/>
        <v>0</v>
      </c>
      <c r="G132" s="33"/>
    </row>
    <row r="133" spans="1:7" ht="7.5">
      <c r="A133" s="29"/>
      <c r="B133" s="276"/>
      <c r="C133" s="30"/>
      <c r="D133" s="30"/>
      <c r="E133" s="31"/>
      <c r="F133" s="32">
        <f t="shared" si="4"/>
        <v>0</v>
      </c>
      <c r="G133" s="33"/>
    </row>
    <row r="134" spans="1:7" ht="7.5">
      <c r="A134" s="80" t="s">
        <v>98</v>
      </c>
      <c r="B134" s="81"/>
      <c r="C134" s="82">
        <f>SUMIF(F106:F133,"&lt;&gt;0",F106:F133)+SUMIF(F106:F133,"=0",G106:G133)</f>
        <v>0</v>
      </c>
      <c r="D134" s="25"/>
      <c r="E134" s="26"/>
      <c r="F134" s="25"/>
      <c r="G134" s="25" t="s">
        <v>39</v>
      </c>
    </row>
    <row r="135" spans="1:7" ht="7.5">
      <c r="A135" s="24"/>
      <c r="B135" s="277" t="s">
        <v>99</v>
      </c>
      <c r="C135" s="25"/>
      <c r="D135" s="25"/>
      <c r="E135" s="26"/>
      <c r="F135" s="27">
        <f aca="true" t="shared" si="5" ref="F135:F162">C135*D135*E135</f>
        <v>0</v>
      </c>
      <c r="G135" s="28"/>
    </row>
    <row r="136" spans="1:7" ht="7.5">
      <c r="A136" s="29"/>
      <c r="B136" s="277"/>
      <c r="C136" s="30"/>
      <c r="D136" s="30"/>
      <c r="E136" s="31"/>
      <c r="F136" s="32">
        <f t="shared" si="5"/>
        <v>0</v>
      </c>
      <c r="G136" s="33"/>
    </row>
    <row r="137" spans="1:7" ht="7.5">
      <c r="A137" s="29"/>
      <c r="B137" s="277"/>
      <c r="C137" s="30"/>
      <c r="D137" s="30"/>
      <c r="E137" s="31"/>
      <c r="F137" s="32">
        <f t="shared" si="5"/>
        <v>0</v>
      </c>
      <c r="G137" s="33"/>
    </row>
    <row r="138" spans="1:7" ht="7.5">
      <c r="A138" s="29"/>
      <c r="B138" s="277"/>
      <c r="C138" s="30"/>
      <c r="D138" s="30"/>
      <c r="E138" s="31"/>
      <c r="F138" s="32">
        <f t="shared" si="5"/>
        <v>0</v>
      </c>
      <c r="G138" s="33"/>
    </row>
    <row r="139" spans="1:7" ht="7.5">
      <c r="A139" s="29"/>
      <c r="B139" s="277"/>
      <c r="C139" s="30"/>
      <c r="D139" s="30"/>
      <c r="E139" s="31"/>
      <c r="F139" s="32">
        <f t="shared" si="5"/>
        <v>0</v>
      </c>
      <c r="G139" s="33"/>
    </row>
    <row r="140" spans="1:7" ht="7.5">
      <c r="A140" s="29"/>
      <c r="B140" s="277"/>
      <c r="C140" s="30"/>
      <c r="D140" s="30"/>
      <c r="E140" s="31"/>
      <c r="F140" s="32">
        <f t="shared" si="5"/>
        <v>0</v>
      </c>
      <c r="G140" s="33"/>
    </row>
    <row r="141" spans="1:7" ht="7.5">
      <c r="A141" s="29"/>
      <c r="B141" s="277"/>
      <c r="C141" s="30"/>
      <c r="D141" s="30"/>
      <c r="E141" s="31"/>
      <c r="F141" s="32">
        <f t="shared" si="5"/>
        <v>0</v>
      </c>
      <c r="G141" s="33"/>
    </row>
    <row r="142" spans="1:7" ht="7.5">
      <c r="A142" s="29"/>
      <c r="B142" s="277"/>
      <c r="C142" s="30"/>
      <c r="D142" s="30"/>
      <c r="E142" s="31"/>
      <c r="F142" s="32">
        <f t="shared" si="5"/>
        <v>0</v>
      </c>
      <c r="G142" s="33"/>
    </row>
    <row r="143" spans="1:7" ht="7.5">
      <c r="A143" s="29"/>
      <c r="B143" s="277"/>
      <c r="C143" s="30"/>
      <c r="D143" s="30"/>
      <c r="E143" s="31"/>
      <c r="F143" s="32">
        <f t="shared" si="5"/>
        <v>0</v>
      </c>
      <c r="G143" s="33"/>
    </row>
    <row r="144" spans="1:7" ht="7.5">
      <c r="A144" s="29"/>
      <c r="B144" s="277"/>
      <c r="C144" s="30"/>
      <c r="D144" s="30"/>
      <c r="E144" s="31"/>
      <c r="F144" s="32">
        <f t="shared" si="5"/>
        <v>0</v>
      </c>
      <c r="G144" s="33"/>
    </row>
    <row r="145" spans="1:7" ht="7.5">
      <c r="A145" s="29"/>
      <c r="B145" s="277"/>
      <c r="C145" s="30"/>
      <c r="D145" s="30"/>
      <c r="E145" s="31"/>
      <c r="F145" s="32">
        <f t="shared" si="5"/>
        <v>0</v>
      </c>
      <c r="G145" s="33"/>
    </row>
    <row r="146" spans="1:7" ht="7.5">
      <c r="A146" s="29"/>
      <c r="B146" s="277"/>
      <c r="C146" s="30"/>
      <c r="D146" s="30"/>
      <c r="E146" s="31"/>
      <c r="F146" s="32">
        <f t="shared" si="5"/>
        <v>0</v>
      </c>
      <c r="G146" s="33"/>
    </row>
    <row r="147" spans="1:7" ht="7.5">
      <c r="A147" s="29"/>
      <c r="B147" s="277"/>
      <c r="C147" s="30"/>
      <c r="D147" s="30"/>
      <c r="E147" s="31"/>
      <c r="F147" s="32">
        <f t="shared" si="5"/>
        <v>0</v>
      </c>
      <c r="G147" s="33"/>
    </row>
    <row r="148" spans="1:7" ht="7.5">
      <c r="A148" s="29"/>
      <c r="B148" s="277"/>
      <c r="C148" s="30"/>
      <c r="D148" s="30"/>
      <c r="E148" s="31"/>
      <c r="F148" s="32">
        <f t="shared" si="5"/>
        <v>0</v>
      </c>
      <c r="G148" s="33"/>
    </row>
    <row r="149" spans="1:7" ht="7.5">
      <c r="A149" s="29"/>
      <c r="B149" s="277"/>
      <c r="C149" s="30"/>
      <c r="D149" s="30"/>
      <c r="E149" s="31"/>
      <c r="F149" s="32">
        <f t="shared" si="5"/>
        <v>0</v>
      </c>
      <c r="G149" s="33"/>
    </row>
    <row r="150" spans="1:7" ht="7.5">
      <c r="A150" s="29"/>
      <c r="B150" s="277"/>
      <c r="C150" s="30"/>
      <c r="D150" s="30"/>
      <c r="E150" s="31"/>
      <c r="F150" s="32">
        <f t="shared" si="5"/>
        <v>0</v>
      </c>
      <c r="G150" s="33"/>
    </row>
    <row r="151" spans="1:7" ht="7.5">
      <c r="A151" s="29"/>
      <c r="B151" s="277"/>
      <c r="C151" s="30"/>
      <c r="D151" s="30"/>
      <c r="E151" s="31"/>
      <c r="F151" s="32">
        <f t="shared" si="5"/>
        <v>0</v>
      </c>
      <c r="G151" s="33"/>
    </row>
    <row r="152" spans="1:7" ht="7.5">
      <c r="A152" s="29"/>
      <c r="B152" s="277"/>
      <c r="C152" s="30"/>
      <c r="D152" s="30"/>
      <c r="E152" s="31"/>
      <c r="F152" s="32">
        <f t="shared" si="5"/>
        <v>0</v>
      </c>
      <c r="G152" s="33"/>
    </row>
    <row r="153" spans="1:7" ht="7.5">
      <c r="A153" s="29"/>
      <c r="B153" s="277"/>
      <c r="C153" s="30"/>
      <c r="D153" s="30"/>
      <c r="E153" s="31"/>
      <c r="F153" s="32">
        <f t="shared" si="5"/>
        <v>0</v>
      </c>
      <c r="G153" s="33"/>
    </row>
    <row r="154" spans="1:7" ht="7.5">
      <c r="A154" s="29"/>
      <c r="B154" s="277"/>
      <c r="C154" s="30"/>
      <c r="D154" s="30"/>
      <c r="E154" s="31"/>
      <c r="F154" s="32">
        <f t="shared" si="5"/>
        <v>0</v>
      </c>
      <c r="G154" s="33"/>
    </row>
    <row r="155" spans="1:7" ht="7.5">
      <c r="A155" s="29"/>
      <c r="B155" s="277"/>
      <c r="C155" s="30"/>
      <c r="D155" s="30"/>
      <c r="E155" s="31"/>
      <c r="F155" s="32">
        <f t="shared" si="5"/>
        <v>0</v>
      </c>
      <c r="G155" s="33"/>
    </row>
    <row r="156" spans="1:7" ht="7.5">
      <c r="A156" s="29"/>
      <c r="B156" s="277"/>
      <c r="C156" s="30"/>
      <c r="D156" s="30"/>
      <c r="E156" s="31"/>
      <c r="F156" s="32">
        <f t="shared" si="5"/>
        <v>0</v>
      </c>
      <c r="G156" s="33"/>
    </row>
    <row r="157" spans="1:7" ht="7.5">
      <c r="A157" s="29"/>
      <c r="B157" s="277"/>
      <c r="C157" s="30"/>
      <c r="D157" s="30"/>
      <c r="E157" s="31"/>
      <c r="F157" s="32">
        <f t="shared" si="5"/>
        <v>0</v>
      </c>
      <c r="G157" s="33"/>
    </row>
    <row r="158" spans="1:7" ht="7.5">
      <c r="A158" s="29"/>
      <c r="B158" s="277"/>
      <c r="C158" s="30"/>
      <c r="D158" s="30"/>
      <c r="E158" s="31"/>
      <c r="F158" s="32">
        <f t="shared" si="5"/>
        <v>0</v>
      </c>
      <c r="G158" s="33"/>
    </row>
    <row r="159" spans="1:7" ht="7.5">
      <c r="A159" s="29"/>
      <c r="B159" s="277"/>
      <c r="C159" s="30"/>
      <c r="D159" s="30"/>
      <c r="E159" s="31"/>
      <c r="F159" s="32">
        <f t="shared" si="5"/>
        <v>0</v>
      </c>
      <c r="G159" s="33"/>
    </row>
    <row r="160" spans="1:7" ht="7.5">
      <c r="A160" s="29"/>
      <c r="B160" s="277"/>
      <c r="C160" s="30"/>
      <c r="D160" s="30"/>
      <c r="E160" s="31"/>
      <c r="F160" s="32">
        <f t="shared" si="5"/>
        <v>0</v>
      </c>
      <c r="G160" s="33"/>
    </row>
    <row r="161" spans="1:7" ht="7.5">
      <c r="A161" s="29"/>
      <c r="B161" s="277"/>
      <c r="C161" s="30"/>
      <c r="D161" s="30"/>
      <c r="E161" s="31"/>
      <c r="F161" s="32">
        <f t="shared" si="5"/>
        <v>0</v>
      </c>
      <c r="G161" s="33"/>
    </row>
    <row r="162" spans="1:7" ht="7.5">
      <c r="A162" s="29"/>
      <c r="B162" s="277"/>
      <c r="C162" s="30"/>
      <c r="D162" s="30"/>
      <c r="E162" s="31"/>
      <c r="F162" s="32">
        <f t="shared" si="5"/>
        <v>0</v>
      </c>
      <c r="G162" s="33"/>
    </row>
    <row r="163" spans="1:7" ht="7.5">
      <c r="A163" s="83" t="s">
        <v>100</v>
      </c>
      <c r="B163" s="84"/>
      <c r="C163" s="85">
        <f>SUMIF(F135:F162,"&lt;&gt;0",F135:F162)+SUMIF(F135:F162,"=0",G135:G162)</f>
        <v>0</v>
      </c>
      <c r="D163" s="25"/>
      <c r="E163" s="26"/>
      <c r="F163" s="25"/>
      <c r="G163" s="25" t="s">
        <v>39</v>
      </c>
    </row>
    <row r="165" spans="1:5" ht="19.5" customHeight="1">
      <c r="A165" s="278" t="s">
        <v>101</v>
      </c>
      <c r="B165" s="278"/>
      <c r="C165" s="278"/>
      <c r="D165" s="86"/>
      <c r="E165" s="87">
        <f>C163+C134+C105+C76+C50+C27</f>
        <v>0</v>
      </c>
    </row>
  </sheetData>
  <sheetProtection password="CF03" sheet="1"/>
  <mergeCells count="8">
    <mergeCell ref="B77:B104"/>
    <mergeCell ref="B106:B133"/>
    <mergeCell ref="B135:B162"/>
    <mergeCell ref="A165:C165"/>
    <mergeCell ref="A1:G1"/>
    <mergeCell ref="B3:B26"/>
    <mergeCell ref="B28:B49"/>
    <mergeCell ref="B51:B75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31.5" customHeight="1">
      <c r="A1" s="255" t="s">
        <v>102</v>
      </c>
      <c r="B1" s="255"/>
      <c r="C1" s="255"/>
      <c r="D1" s="255"/>
      <c r="E1" s="255"/>
      <c r="F1" s="255"/>
      <c r="G1" s="255"/>
    </row>
    <row r="2" spans="1:7" ht="17.25" customHeight="1">
      <c r="A2" s="40" t="s">
        <v>30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89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90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91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92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93</v>
      </c>
      <c r="C51" s="25"/>
      <c r="D51" s="25"/>
      <c r="E51" s="26"/>
      <c r="F51" s="27">
        <f aca="true" t="shared" si="2" ref="F51:F75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29"/>
      <c r="B67" s="260"/>
      <c r="C67" s="30"/>
      <c r="D67" s="30"/>
      <c r="E67" s="31"/>
      <c r="F67" s="32">
        <f t="shared" si="2"/>
        <v>0</v>
      </c>
      <c r="G67" s="33"/>
    </row>
    <row r="68" spans="1:7" ht="7.5">
      <c r="A68" s="29"/>
      <c r="B68" s="260"/>
      <c r="C68" s="30"/>
      <c r="D68" s="30"/>
      <c r="E68" s="31"/>
      <c r="F68" s="32">
        <f t="shared" si="2"/>
        <v>0</v>
      </c>
      <c r="G68" s="33"/>
    </row>
    <row r="69" spans="1:7" ht="7.5">
      <c r="A69" s="29"/>
      <c r="B69" s="260"/>
      <c r="C69" s="30"/>
      <c r="D69" s="30"/>
      <c r="E69" s="31"/>
      <c r="F69" s="32">
        <f t="shared" si="2"/>
        <v>0</v>
      </c>
      <c r="G69" s="33"/>
    </row>
    <row r="70" spans="1:7" ht="7.5">
      <c r="A70" s="29"/>
      <c r="B70" s="260"/>
      <c r="C70" s="30"/>
      <c r="D70" s="30"/>
      <c r="E70" s="31"/>
      <c r="F70" s="32">
        <f t="shared" si="2"/>
        <v>0</v>
      </c>
      <c r="G70" s="33"/>
    </row>
    <row r="71" spans="1:7" ht="7.5">
      <c r="A71" s="29"/>
      <c r="B71" s="260"/>
      <c r="C71" s="30"/>
      <c r="D71" s="30"/>
      <c r="E71" s="31"/>
      <c r="F71" s="32">
        <f t="shared" si="2"/>
        <v>0</v>
      </c>
      <c r="G71" s="33"/>
    </row>
    <row r="72" spans="1:7" ht="7.5">
      <c r="A72" s="29"/>
      <c r="B72" s="260"/>
      <c r="C72" s="30"/>
      <c r="D72" s="30"/>
      <c r="E72" s="31"/>
      <c r="F72" s="32">
        <f t="shared" si="2"/>
        <v>0</v>
      </c>
      <c r="G72" s="33"/>
    </row>
    <row r="73" spans="1:7" ht="7.5">
      <c r="A73" s="29"/>
      <c r="B73" s="260"/>
      <c r="C73" s="30"/>
      <c r="D73" s="30"/>
      <c r="E73" s="31"/>
      <c r="F73" s="32">
        <f t="shared" si="2"/>
        <v>0</v>
      </c>
      <c r="G73" s="33"/>
    </row>
    <row r="74" spans="1:7" ht="7.5">
      <c r="A74" s="29"/>
      <c r="B74" s="260"/>
      <c r="C74" s="30"/>
      <c r="D74" s="30"/>
      <c r="E74" s="31"/>
      <c r="F74" s="32">
        <f t="shared" si="2"/>
        <v>0</v>
      </c>
      <c r="G74" s="33"/>
    </row>
    <row r="75" spans="1:7" ht="7.5">
      <c r="A75" s="29"/>
      <c r="B75" s="260"/>
      <c r="C75" s="30"/>
      <c r="D75" s="30"/>
      <c r="E75" s="31"/>
      <c r="F75" s="32">
        <f t="shared" si="2"/>
        <v>0</v>
      </c>
      <c r="G75" s="33"/>
    </row>
    <row r="76" spans="1:7" ht="7.5">
      <c r="A76" s="51" t="s">
        <v>94</v>
      </c>
      <c r="B76" s="52"/>
      <c r="C76" s="53">
        <f>SUMIF(F51:F75,"&lt;&gt;0",F51:F75)+SUMIF(F51:F75,"=0",G51:G75)</f>
        <v>0</v>
      </c>
      <c r="D76" s="25"/>
      <c r="E76" s="26"/>
      <c r="F76" s="25"/>
      <c r="G76" s="25" t="s">
        <v>39</v>
      </c>
    </row>
    <row r="77" spans="1:7" ht="10.5" customHeight="1">
      <c r="A77" s="24"/>
      <c r="B77" s="275" t="s">
        <v>95</v>
      </c>
      <c r="C77" s="25"/>
      <c r="D77" s="25"/>
      <c r="E77" s="26"/>
      <c r="F77" s="27">
        <f aca="true" t="shared" si="3" ref="F77:F104">C77*D77*E77</f>
        <v>0</v>
      </c>
      <c r="G77" s="28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29"/>
      <c r="B91" s="275"/>
      <c r="C91" s="30"/>
      <c r="D91" s="30"/>
      <c r="E91" s="31"/>
      <c r="F91" s="32">
        <f t="shared" si="3"/>
        <v>0</v>
      </c>
      <c r="G91" s="33"/>
    </row>
    <row r="92" spans="1:7" ht="7.5">
      <c r="A92" s="29"/>
      <c r="B92" s="275"/>
      <c r="C92" s="30"/>
      <c r="D92" s="30"/>
      <c r="E92" s="31"/>
      <c r="F92" s="32">
        <f t="shared" si="3"/>
        <v>0</v>
      </c>
      <c r="G92" s="33"/>
    </row>
    <row r="93" spans="1:7" ht="7.5">
      <c r="A93" s="29"/>
      <c r="B93" s="275"/>
      <c r="C93" s="30"/>
      <c r="D93" s="30"/>
      <c r="E93" s="31"/>
      <c r="F93" s="32">
        <f t="shared" si="3"/>
        <v>0</v>
      </c>
      <c r="G93" s="33"/>
    </row>
    <row r="94" spans="1:7" ht="7.5">
      <c r="A94" s="29"/>
      <c r="B94" s="275"/>
      <c r="C94" s="30"/>
      <c r="D94" s="30"/>
      <c r="E94" s="31"/>
      <c r="F94" s="32">
        <f t="shared" si="3"/>
        <v>0</v>
      </c>
      <c r="G94" s="33"/>
    </row>
    <row r="95" spans="1:7" ht="7.5">
      <c r="A95" s="29"/>
      <c r="B95" s="275"/>
      <c r="C95" s="30"/>
      <c r="D95" s="30"/>
      <c r="E95" s="31"/>
      <c r="F95" s="32">
        <f t="shared" si="3"/>
        <v>0</v>
      </c>
      <c r="G95" s="33"/>
    </row>
    <row r="96" spans="1:7" ht="7.5">
      <c r="A96" s="29"/>
      <c r="B96" s="275"/>
      <c r="C96" s="30"/>
      <c r="D96" s="30"/>
      <c r="E96" s="31"/>
      <c r="F96" s="32">
        <f t="shared" si="3"/>
        <v>0</v>
      </c>
      <c r="G96" s="33"/>
    </row>
    <row r="97" spans="1:7" ht="7.5">
      <c r="A97" s="29"/>
      <c r="B97" s="275"/>
      <c r="C97" s="30"/>
      <c r="D97" s="30"/>
      <c r="E97" s="31"/>
      <c r="F97" s="32">
        <f t="shared" si="3"/>
        <v>0</v>
      </c>
      <c r="G97" s="33"/>
    </row>
    <row r="98" spans="1:7" ht="7.5">
      <c r="A98" s="29"/>
      <c r="B98" s="275"/>
      <c r="C98" s="30"/>
      <c r="D98" s="30"/>
      <c r="E98" s="31"/>
      <c r="F98" s="32">
        <f t="shared" si="3"/>
        <v>0</v>
      </c>
      <c r="G98" s="33"/>
    </row>
    <row r="99" spans="1:7" ht="7.5">
      <c r="A99" s="29"/>
      <c r="B99" s="275"/>
      <c r="C99" s="30"/>
      <c r="D99" s="30"/>
      <c r="E99" s="31"/>
      <c r="F99" s="32">
        <f t="shared" si="3"/>
        <v>0</v>
      </c>
      <c r="G99" s="33"/>
    </row>
    <row r="100" spans="1:7" ht="7.5">
      <c r="A100" s="29"/>
      <c r="B100" s="275"/>
      <c r="C100" s="30"/>
      <c r="D100" s="30"/>
      <c r="E100" s="31"/>
      <c r="F100" s="32">
        <f t="shared" si="3"/>
        <v>0</v>
      </c>
      <c r="G100" s="33"/>
    </row>
    <row r="101" spans="1:7" ht="7.5">
      <c r="A101" s="29"/>
      <c r="B101" s="275"/>
      <c r="C101" s="30"/>
      <c r="D101" s="30"/>
      <c r="E101" s="31"/>
      <c r="F101" s="32">
        <f t="shared" si="3"/>
        <v>0</v>
      </c>
      <c r="G101" s="33"/>
    </row>
    <row r="102" spans="1:7" ht="7.5">
      <c r="A102" s="29"/>
      <c r="B102" s="275"/>
      <c r="C102" s="30"/>
      <c r="D102" s="30"/>
      <c r="E102" s="31"/>
      <c r="F102" s="32">
        <f t="shared" si="3"/>
        <v>0</v>
      </c>
      <c r="G102" s="33"/>
    </row>
    <row r="103" spans="1:7" ht="7.5">
      <c r="A103" s="29"/>
      <c r="B103" s="275"/>
      <c r="C103" s="30"/>
      <c r="D103" s="30"/>
      <c r="E103" s="31"/>
      <c r="F103" s="32">
        <f t="shared" si="3"/>
        <v>0</v>
      </c>
      <c r="G103" s="33"/>
    </row>
    <row r="104" spans="1:7" ht="7.5">
      <c r="A104" s="29"/>
      <c r="B104" s="275"/>
      <c r="C104" s="30"/>
      <c r="D104" s="30"/>
      <c r="E104" s="31"/>
      <c r="F104" s="32">
        <f t="shared" si="3"/>
        <v>0</v>
      </c>
      <c r="G104" s="33"/>
    </row>
    <row r="105" spans="1:7" ht="7.5">
      <c r="A105" s="77" t="s">
        <v>96</v>
      </c>
      <c r="B105" s="78"/>
      <c r="C105" s="79">
        <f>SUMIF(F77:F104,"&lt;&gt;0",F77:F104)+SUMIF(F77:F104,"=0",G77:G104)</f>
        <v>0</v>
      </c>
      <c r="D105" s="25"/>
      <c r="E105" s="26"/>
      <c r="F105" s="25"/>
      <c r="G105" s="25" t="s">
        <v>39</v>
      </c>
    </row>
    <row r="106" spans="1:7" ht="7.5">
      <c r="A106" s="24"/>
      <c r="B106" s="276" t="s">
        <v>97</v>
      </c>
      <c r="C106" s="25"/>
      <c r="D106" s="25"/>
      <c r="E106" s="26"/>
      <c r="F106" s="27">
        <f aca="true" t="shared" si="4" ref="F106:F133">C106*D106*E106</f>
        <v>0</v>
      </c>
      <c r="G106" s="28"/>
    </row>
    <row r="107" spans="1:7" ht="7.5">
      <c r="A107" s="29"/>
      <c r="B107" s="276"/>
      <c r="C107" s="30"/>
      <c r="D107" s="30"/>
      <c r="E107" s="31"/>
      <c r="F107" s="32">
        <f t="shared" si="4"/>
        <v>0</v>
      </c>
      <c r="G107" s="33"/>
    </row>
    <row r="108" spans="1:7" ht="7.5">
      <c r="A108" s="29"/>
      <c r="B108" s="276"/>
      <c r="C108" s="30"/>
      <c r="D108" s="30"/>
      <c r="E108" s="31"/>
      <c r="F108" s="32">
        <f t="shared" si="4"/>
        <v>0</v>
      </c>
      <c r="G108" s="33"/>
    </row>
    <row r="109" spans="1:7" ht="7.5">
      <c r="A109" s="29"/>
      <c r="B109" s="276"/>
      <c r="C109" s="30"/>
      <c r="D109" s="30"/>
      <c r="E109" s="31"/>
      <c r="F109" s="32">
        <f t="shared" si="4"/>
        <v>0</v>
      </c>
      <c r="G109" s="33"/>
    </row>
    <row r="110" spans="1:7" ht="7.5">
      <c r="A110" s="29"/>
      <c r="B110" s="276"/>
      <c r="C110" s="30"/>
      <c r="D110" s="30"/>
      <c r="E110" s="31"/>
      <c r="F110" s="32">
        <f t="shared" si="4"/>
        <v>0</v>
      </c>
      <c r="G110" s="33"/>
    </row>
    <row r="111" spans="1:7" ht="7.5">
      <c r="A111" s="29"/>
      <c r="B111" s="276"/>
      <c r="C111" s="30"/>
      <c r="D111" s="30"/>
      <c r="E111" s="31"/>
      <c r="F111" s="32">
        <f t="shared" si="4"/>
        <v>0</v>
      </c>
      <c r="G111" s="33"/>
    </row>
    <row r="112" spans="1:7" ht="7.5">
      <c r="A112" s="29"/>
      <c r="B112" s="276"/>
      <c r="C112" s="30"/>
      <c r="D112" s="30"/>
      <c r="E112" s="31"/>
      <c r="F112" s="32">
        <f t="shared" si="4"/>
        <v>0</v>
      </c>
      <c r="G112" s="33"/>
    </row>
    <row r="113" spans="1:7" ht="7.5">
      <c r="A113" s="29"/>
      <c r="B113" s="276"/>
      <c r="C113" s="30"/>
      <c r="D113" s="30"/>
      <c r="E113" s="31"/>
      <c r="F113" s="32">
        <f t="shared" si="4"/>
        <v>0</v>
      </c>
      <c r="G113" s="33"/>
    </row>
    <row r="114" spans="1:7" ht="7.5">
      <c r="A114" s="29"/>
      <c r="B114" s="276"/>
      <c r="C114" s="30"/>
      <c r="D114" s="30"/>
      <c r="E114" s="31"/>
      <c r="F114" s="32">
        <f t="shared" si="4"/>
        <v>0</v>
      </c>
      <c r="G114" s="33"/>
    </row>
    <row r="115" spans="1:7" ht="7.5">
      <c r="A115" s="29"/>
      <c r="B115" s="276"/>
      <c r="C115" s="30"/>
      <c r="D115" s="30"/>
      <c r="E115" s="31"/>
      <c r="F115" s="32">
        <f t="shared" si="4"/>
        <v>0</v>
      </c>
      <c r="G115" s="33"/>
    </row>
    <row r="116" spans="1:7" ht="7.5">
      <c r="A116" s="29"/>
      <c r="B116" s="276"/>
      <c r="C116" s="30"/>
      <c r="D116" s="30"/>
      <c r="E116" s="31"/>
      <c r="F116" s="32">
        <f t="shared" si="4"/>
        <v>0</v>
      </c>
      <c r="G116" s="33"/>
    </row>
    <row r="117" spans="1:7" ht="7.5">
      <c r="A117" s="29"/>
      <c r="B117" s="276"/>
      <c r="C117" s="30"/>
      <c r="D117" s="30"/>
      <c r="E117" s="31"/>
      <c r="F117" s="32">
        <f t="shared" si="4"/>
        <v>0</v>
      </c>
      <c r="G117" s="33"/>
    </row>
    <row r="118" spans="1:7" ht="7.5">
      <c r="A118" s="29"/>
      <c r="B118" s="276"/>
      <c r="C118" s="30"/>
      <c r="D118" s="30"/>
      <c r="E118" s="31"/>
      <c r="F118" s="32">
        <f t="shared" si="4"/>
        <v>0</v>
      </c>
      <c r="G118" s="33"/>
    </row>
    <row r="119" spans="1:7" ht="7.5">
      <c r="A119" s="29"/>
      <c r="B119" s="276"/>
      <c r="C119" s="30"/>
      <c r="D119" s="30"/>
      <c r="E119" s="31"/>
      <c r="F119" s="32">
        <f t="shared" si="4"/>
        <v>0</v>
      </c>
      <c r="G119" s="33"/>
    </row>
    <row r="120" spans="1:7" ht="7.5">
      <c r="A120" s="29"/>
      <c r="B120" s="276"/>
      <c r="C120" s="30"/>
      <c r="D120" s="30"/>
      <c r="E120" s="31"/>
      <c r="F120" s="32">
        <f t="shared" si="4"/>
        <v>0</v>
      </c>
      <c r="G120" s="33"/>
    </row>
    <row r="121" spans="1:7" ht="7.5">
      <c r="A121" s="29"/>
      <c r="B121" s="276"/>
      <c r="C121" s="30"/>
      <c r="D121" s="30"/>
      <c r="E121" s="31"/>
      <c r="F121" s="32">
        <f t="shared" si="4"/>
        <v>0</v>
      </c>
      <c r="G121" s="33"/>
    </row>
    <row r="122" spans="1:7" ht="7.5">
      <c r="A122" s="29"/>
      <c r="B122" s="276"/>
      <c r="C122" s="30"/>
      <c r="D122" s="30"/>
      <c r="E122" s="31"/>
      <c r="F122" s="32">
        <f t="shared" si="4"/>
        <v>0</v>
      </c>
      <c r="G122" s="33"/>
    </row>
    <row r="123" spans="1:7" ht="7.5">
      <c r="A123" s="29"/>
      <c r="B123" s="276"/>
      <c r="C123" s="30"/>
      <c r="D123" s="30"/>
      <c r="E123" s="31"/>
      <c r="F123" s="32">
        <f t="shared" si="4"/>
        <v>0</v>
      </c>
      <c r="G123" s="33"/>
    </row>
    <row r="124" spans="1:7" ht="7.5">
      <c r="A124" s="29"/>
      <c r="B124" s="276"/>
      <c r="C124" s="30"/>
      <c r="D124" s="30"/>
      <c r="E124" s="31"/>
      <c r="F124" s="32">
        <f t="shared" si="4"/>
        <v>0</v>
      </c>
      <c r="G124" s="33"/>
    </row>
    <row r="125" spans="1:7" ht="7.5">
      <c r="A125" s="29"/>
      <c r="B125" s="276"/>
      <c r="C125" s="30"/>
      <c r="D125" s="30"/>
      <c r="E125" s="31"/>
      <c r="F125" s="32">
        <f t="shared" si="4"/>
        <v>0</v>
      </c>
      <c r="G125" s="33"/>
    </row>
    <row r="126" spans="1:7" ht="7.5">
      <c r="A126" s="29"/>
      <c r="B126" s="276"/>
      <c r="C126" s="30"/>
      <c r="D126" s="30"/>
      <c r="E126" s="31"/>
      <c r="F126" s="32">
        <f t="shared" si="4"/>
        <v>0</v>
      </c>
      <c r="G126" s="33"/>
    </row>
    <row r="127" spans="1:7" ht="7.5">
      <c r="A127" s="29"/>
      <c r="B127" s="276"/>
      <c r="C127" s="30"/>
      <c r="D127" s="30"/>
      <c r="E127" s="31"/>
      <c r="F127" s="32">
        <f t="shared" si="4"/>
        <v>0</v>
      </c>
      <c r="G127" s="33"/>
    </row>
    <row r="128" spans="1:7" ht="7.5">
      <c r="A128" s="29"/>
      <c r="B128" s="276"/>
      <c r="C128" s="30"/>
      <c r="D128" s="30"/>
      <c r="E128" s="31"/>
      <c r="F128" s="32">
        <f t="shared" si="4"/>
        <v>0</v>
      </c>
      <c r="G128" s="33"/>
    </row>
    <row r="129" spans="1:7" ht="7.5">
      <c r="A129" s="29"/>
      <c r="B129" s="276"/>
      <c r="C129" s="30"/>
      <c r="D129" s="30"/>
      <c r="E129" s="31"/>
      <c r="F129" s="32">
        <f t="shared" si="4"/>
        <v>0</v>
      </c>
      <c r="G129" s="33"/>
    </row>
    <row r="130" spans="1:7" ht="7.5">
      <c r="A130" s="29"/>
      <c r="B130" s="276"/>
      <c r="C130" s="30"/>
      <c r="D130" s="30"/>
      <c r="E130" s="31"/>
      <c r="F130" s="32">
        <f t="shared" si="4"/>
        <v>0</v>
      </c>
      <c r="G130" s="33"/>
    </row>
    <row r="131" spans="1:7" ht="7.5">
      <c r="A131" s="29"/>
      <c r="B131" s="276"/>
      <c r="C131" s="30"/>
      <c r="D131" s="30"/>
      <c r="E131" s="31"/>
      <c r="F131" s="32">
        <f t="shared" si="4"/>
        <v>0</v>
      </c>
      <c r="G131" s="33"/>
    </row>
    <row r="132" spans="1:7" ht="7.5">
      <c r="A132" s="29"/>
      <c r="B132" s="276"/>
      <c r="C132" s="30"/>
      <c r="D132" s="30"/>
      <c r="E132" s="31"/>
      <c r="F132" s="32">
        <f t="shared" si="4"/>
        <v>0</v>
      </c>
      <c r="G132" s="33"/>
    </row>
    <row r="133" spans="1:7" ht="7.5">
      <c r="A133" s="29"/>
      <c r="B133" s="276"/>
      <c r="C133" s="30"/>
      <c r="D133" s="30"/>
      <c r="E133" s="31"/>
      <c r="F133" s="32">
        <f t="shared" si="4"/>
        <v>0</v>
      </c>
      <c r="G133" s="33"/>
    </row>
    <row r="134" spans="1:7" ht="7.5">
      <c r="A134" s="80" t="s">
        <v>98</v>
      </c>
      <c r="B134" s="81"/>
      <c r="C134" s="82">
        <f>SUMIF(F106:F133,"&lt;&gt;0",F106:F133)+SUMIF(F106:F133,"=0",G106:G133)</f>
        <v>0</v>
      </c>
      <c r="D134" s="25"/>
      <c r="E134" s="26"/>
      <c r="F134" s="25"/>
      <c r="G134" s="25" t="s">
        <v>39</v>
      </c>
    </row>
    <row r="135" spans="1:7" ht="7.5">
      <c r="A135" s="24"/>
      <c r="B135" s="277" t="s">
        <v>99</v>
      </c>
      <c r="C135" s="25"/>
      <c r="D135" s="25"/>
      <c r="E135" s="26"/>
      <c r="F135" s="27">
        <f aca="true" t="shared" si="5" ref="F135:F162">C135*D135*E135</f>
        <v>0</v>
      </c>
      <c r="G135" s="28"/>
    </row>
    <row r="136" spans="1:7" ht="7.5">
      <c r="A136" s="29"/>
      <c r="B136" s="277"/>
      <c r="C136" s="30"/>
      <c r="D136" s="30"/>
      <c r="E136" s="31"/>
      <c r="F136" s="32">
        <f t="shared" si="5"/>
        <v>0</v>
      </c>
      <c r="G136" s="33"/>
    </row>
    <row r="137" spans="1:7" ht="7.5">
      <c r="A137" s="29"/>
      <c r="B137" s="277"/>
      <c r="C137" s="30"/>
      <c r="D137" s="30"/>
      <c r="E137" s="31"/>
      <c r="F137" s="32">
        <f t="shared" si="5"/>
        <v>0</v>
      </c>
      <c r="G137" s="33"/>
    </row>
    <row r="138" spans="1:7" ht="7.5">
      <c r="A138" s="29"/>
      <c r="B138" s="277"/>
      <c r="C138" s="30"/>
      <c r="D138" s="30"/>
      <c r="E138" s="31"/>
      <c r="F138" s="32">
        <f t="shared" si="5"/>
        <v>0</v>
      </c>
      <c r="G138" s="33"/>
    </row>
    <row r="139" spans="1:7" ht="7.5">
      <c r="A139" s="29"/>
      <c r="B139" s="277"/>
      <c r="C139" s="30"/>
      <c r="D139" s="30"/>
      <c r="E139" s="31"/>
      <c r="F139" s="32">
        <f t="shared" si="5"/>
        <v>0</v>
      </c>
      <c r="G139" s="33"/>
    </row>
    <row r="140" spans="1:7" ht="7.5">
      <c r="A140" s="29"/>
      <c r="B140" s="277"/>
      <c r="C140" s="30"/>
      <c r="D140" s="30"/>
      <c r="E140" s="31"/>
      <c r="F140" s="32">
        <f t="shared" si="5"/>
        <v>0</v>
      </c>
      <c r="G140" s="33"/>
    </row>
    <row r="141" spans="1:7" ht="7.5">
      <c r="A141" s="29"/>
      <c r="B141" s="277"/>
      <c r="C141" s="30"/>
      <c r="D141" s="30"/>
      <c r="E141" s="31"/>
      <c r="F141" s="32">
        <f t="shared" si="5"/>
        <v>0</v>
      </c>
      <c r="G141" s="33"/>
    </row>
    <row r="142" spans="1:7" ht="7.5">
      <c r="A142" s="29"/>
      <c r="B142" s="277"/>
      <c r="C142" s="30"/>
      <c r="D142" s="30"/>
      <c r="E142" s="31"/>
      <c r="F142" s="32">
        <f t="shared" si="5"/>
        <v>0</v>
      </c>
      <c r="G142" s="33"/>
    </row>
    <row r="143" spans="1:7" ht="7.5">
      <c r="A143" s="29"/>
      <c r="B143" s="277"/>
      <c r="C143" s="30"/>
      <c r="D143" s="30"/>
      <c r="E143" s="31"/>
      <c r="F143" s="32">
        <f t="shared" si="5"/>
        <v>0</v>
      </c>
      <c r="G143" s="33"/>
    </row>
    <row r="144" spans="1:7" ht="7.5">
      <c r="A144" s="29"/>
      <c r="B144" s="277"/>
      <c r="C144" s="30"/>
      <c r="D144" s="30"/>
      <c r="E144" s="31"/>
      <c r="F144" s="32">
        <f t="shared" si="5"/>
        <v>0</v>
      </c>
      <c r="G144" s="33"/>
    </row>
    <row r="145" spans="1:7" ht="7.5">
      <c r="A145" s="29"/>
      <c r="B145" s="277"/>
      <c r="C145" s="30"/>
      <c r="D145" s="30"/>
      <c r="E145" s="31"/>
      <c r="F145" s="32">
        <f t="shared" si="5"/>
        <v>0</v>
      </c>
      <c r="G145" s="33"/>
    </row>
    <row r="146" spans="1:7" ht="7.5">
      <c r="A146" s="29"/>
      <c r="B146" s="277"/>
      <c r="C146" s="30"/>
      <c r="D146" s="30"/>
      <c r="E146" s="31"/>
      <c r="F146" s="32">
        <f t="shared" si="5"/>
        <v>0</v>
      </c>
      <c r="G146" s="33"/>
    </row>
    <row r="147" spans="1:7" ht="7.5">
      <c r="A147" s="29"/>
      <c r="B147" s="277"/>
      <c r="C147" s="30"/>
      <c r="D147" s="30"/>
      <c r="E147" s="31"/>
      <c r="F147" s="32">
        <f t="shared" si="5"/>
        <v>0</v>
      </c>
      <c r="G147" s="33"/>
    </row>
    <row r="148" spans="1:7" ht="7.5">
      <c r="A148" s="29"/>
      <c r="B148" s="277"/>
      <c r="C148" s="30"/>
      <c r="D148" s="30"/>
      <c r="E148" s="31"/>
      <c r="F148" s="32">
        <f t="shared" si="5"/>
        <v>0</v>
      </c>
      <c r="G148" s="33"/>
    </row>
    <row r="149" spans="1:7" ht="7.5">
      <c r="A149" s="29"/>
      <c r="B149" s="277"/>
      <c r="C149" s="30"/>
      <c r="D149" s="30"/>
      <c r="E149" s="31"/>
      <c r="F149" s="32">
        <f t="shared" si="5"/>
        <v>0</v>
      </c>
      <c r="G149" s="33"/>
    </row>
    <row r="150" spans="1:7" ht="7.5">
      <c r="A150" s="29"/>
      <c r="B150" s="277"/>
      <c r="C150" s="30"/>
      <c r="D150" s="30"/>
      <c r="E150" s="31"/>
      <c r="F150" s="32">
        <f t="shared" si="5"/>
        <v>0</v>
      </c>
      <c r="G150" s="33"/>
    </row>
    <row r="151" spans="1:7" ht="7.5">
      <c r="A151" s="29"/>
      <c r="B151" s="277"/>
      <c r="C151" s="30"/>
      <c r="D151" s="30"/>
      <c r="E151" s="31"/>
      <c r="F151" s="32">
        <f t="shared" si="5"/>
        <v>0</v>
      </c>
      <c r="G151" s="33"/>
    </row>
    <row r="152" spans="1:7" ht="7.5">
      <c r="A152" s="29"/>
      <c r="B152" s="277"/>
      <c r="C152" s="30"/>
      <c r="D152" s="30"/>
      <c r="E152" s="31"/>
      <c r="F152" s="32">
        <f t="shared" si="5"/>
        <v>0</v>
      </c>
      <c r="G152" s="33"/>
    </row>
    <row r="153" spans="1:7" ht="7.5">
      <c r="A153" s="29"/>
      <c r="B153" s="277"/>
      <c r="C153" s="30"/>
      <c r="D153" s="30"/>
      <c r="E153" s="31"/>
      <c r="F153" s="32">
        <f t="shared" si="5"/>
        <v>0</v>
      </c>
      <c r="G153" s="33"/>
    </row>
    <row r="154" spans="1:7" ht="7.5">
      <c r="A154" s="29"/>
      <c r="B154" s="277"/>
      <c r="C154" s="30"/>
      <c r="D154" s="30"/>
      <c r="E154" s="31"/>
      <c r="F154" s="32">
        <f t="shared" si="5"/>
        <v>0</v>
      </c>
      <c r="G154" s="33"/>
    </row>
    <row r="155" spans="1:7" ht="7.5">
      <c r="A155" s="29"/>
      <c r="B155" s="277"/>
      <c r="C155" s="30"/>
      <c r="D155" s="30"/>
      <c r="E155" s="31"/>
      <c r="F155" s="32">
        <f t="shared" si="5"/>
        <v>0</v>
      </c>
      <c r="G155" s="33"/>
    </row>
    <row r="156" spans="1:7" ht="7.5">
      <c r="A156" s="29"/>
      <c r="B156" s="277"/>
      <c r="C156" s="30"/>
      <c r="D156" s="30"/>
      <c r="E156" s="31"/>
      <c r="F156" s="32">
        <f t="shared" si="5"/>
        <v>0</v>
      </c>
      <c r="G156" s="33"/>
    </row>
    <row r="157" spans="1:7" ht="7.5">
      <c r="A157" s="29"/>
      <c r="B157" s="277"/>
      <c r="C157" s="30"/>
      <c r="D157" s="30"/>
      <c r="E157" s="31"/>
      <c r="F157" s="32">
        <f t="shared" si="5"/>
        <v>0</v>
      </c>
      <c r="G157" s="33"/>
    </row>
    <row r="158" spans="1:7" ht="7.5">
      <c r="A158" s="29"/>
      <c r="B158" s="277"/>
      <c r="C158" s="30"/>
      <c r="D158" s="30"/>
      <c r="E158" s="31"/>
      <c r="F158" s="32">
        <f t="shared" si="5"/>
        <v>0</v>
      </c>
      <c r="G158" s="33"/>
    </row>
    <row r="159" spans="1:7" ht="7.5">
      <c r="A159" s="29"/>
      <c r="B159" s="277"/>
      <c r="C159" s="30"/>
      <c r="D159" s="30"/>
      <c r="E159" s="31"/>
      <c r="F159" s="32">
        <f t="shared" si="5"/>
        <v>0</v>
      </c>
      <c r="G159" s="33"/>
    </row>
    <row r="160" spans="1:7" ht="7.5">
      <c r="A160" s="29"/>
      <c r="B160" s="277"/>
      <c r="C160" s="30"/>
      <c r="D160" s="30"/>
      <c r="E160" s="31"/>
      <c r="F160" s="32">
        <f t="shared" si="5"/>
        <v>0</v>
      </c>
      <c r="G160" s="33"/>
    </row>
    <row r="161" spans="1:7" ht="7.5">
      <c r="A161" s="29"/>
      <c r="B161" s="277"/>
      <c r="C161" s="30"/>
      <c r="D161" s="30"/>
      <c r="E161" s="31"/>
      <c r="F161" s="32">
        <f t="shared" si="5"/>
        <v>0</v>
      </c>
      <c r="G161" s="33"/>
    </row>
    <row r="162" spans="1:7" ht="7.5">
      <c r="A162" s="29"/>
      <c r="B162" s="277"/>
      <c r="C162" s="30"/>
      <c r="D162" s="30"/>
      <c r="E162" s="31"/>
      <c r="F162" s="32">
        <f t="shared" si="5"/>
        <v>0</v>
      </c>
      <c r="G162" s="33"/>
    </row>
    <row r="163" spans="1:7" ht="7.5">
      <c r="A163" s="83" t="s">
        <v>100</v>
      </c>
      <c r="B163" s="84"/>
      <c r="C163" s="85">
        <f>SUMIF(F135:F162,"&lt;&gt;0",F135:F162)+SUMIF(F135:F162,"=0",G135:G162)</f>
        <v>0</v>
      </c>
      <c r="D163" s="25"/>
      <c r="E163" s="26"/>
      <c r="F163" s="25"/>
      <c r="G163" s="25" t="s">
        <v>39</v>
      </c>
    </row>
    <row r="165" spans="1:5" ht="19.5" customHeight="1">
      <c r="A165" s="278" t="s">
        <v>103</v>
      </c>
      <c r="B165" s="278"/>
      <c r="C165" s="278"/>
      <c r="D165" s="86"/>
      <c r="E165" s="87">
        <f>C163+C134+C105+C76+C50+C27</f>
        <v>0</v>
      </c>
    </row>
  </sheetData>
  <sheetProtection password="CF03" sheet="1"/>
  <mergeCells count="8">
    <mergeCell ref="B77:B104"/>
    <mergeCell ref="B106:B133"/>
    <mergeCell ref="B135:B162"/>
    <mergeCell ref="A165:C165"/>
    <mergeCell ref="A1:G1"/>
    <mergeCell ref="B3:B26"/>
    <mergeCell ref="B28:B49"/>
    <mergeCell ref="B51:B75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33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45.75" customHeight="1">
      <c r="A1" s="255" t="s">
        <v>104</v>
      </c>
      <c r="B1" s="255"/>
      <c r="C1" s="255"/>
      <c r="D1" s="255"/>
      <c r="E1" s="255"/>
      <c r="F1" s="255"/>
      <c r="G1" s="255"/>
    </row>
    <row r="2" spans="1:7" ht="17.25" customHeight="1">
      <c r="A2" s="40" t="s">
        <v>30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89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90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91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92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93</v>
      </c>
      <c r="C51" s="25"/>
      <c r="D51" s="25"/>
      <c r="E51" s="26"/>
      <c r="F51" s="27">
        <f aca="true" t="shared" si="2" ref="F51:F75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29"/>
      <c r="B67" s="260"/>
      <c r="C67" s="30"/>
      <c r="D67" s="30"/>
      <c r="E67" s="31"/>
      <c r="F67" s="32">
        <f t="shared" si="2"/>
        <v>0</v>
      </c>
      <c r="G67" s="33"/>
    </row>
    <row r="68" spans="1:7" ht="7.5">
      <c r="A68" s="29"/>
      <c r="B68" s="260"/>
      <c r="C68" s="30"/>
      <c r="D68" s="30"/>
      <c r="E68" s="31"/>
      <c r="F68" s="32">
        <f t="shared" si="2"/>
        <v>0</v>
      </c>
      <c r="G68" s="33"/>
    </row>
    <row r="69" spans="1:7" ht="7.5">
      <c r="A69" s="29"/>
      <c r="B69" s="260"/>
      <c r="C69" s="30"/>
      <c r="D69" s="30"/>
      <c r="E69" s="31"/>
      <c r="F69" s="32">
        <f t="shared" si="2"/>
        <v>0</v>
      </c>
      <c r="G69" s="33"/>
    </row>
    <row r="70" spans="1:7" ht="7.5">
      <c r="A70" s="29"/>
      <c r="B70" s="260"/>
      <c r="C70" s="30"/>
      <c r="D70" s="30"/>
      <c r="E70" s="31"/>
      <c r="F70" s="32">
        <f t="shared" si="2"/>
        <v>0</v>
      </c>
      <c r="G70" s="33"/>
    </row>
    <row r="71" spans="1:7" ht="7.5">
      <c r="A71" s="29"/>
      <c r="B71" s="260"/>
      <c r="C71" s="30"/>
      <c r="D71" s="30"/>
      <c r="E71" s="31"/>
      <c r="F71" s="32">
        <f t="shared" si="2"/>
        <v>0</v>
      </c>
      <c r="G71" s="33"/>
    </row>
    <row r="72" spans="1:7" ht="7.5">
      <c r="A72" s="29"/>
      <c r="B72" s="260"/>
      <c r="C72" s="30"/>
      <c r="D72" s="30"/>
      <c r="E72" s="31"/>
      <c r="F72" s="32">
        <f t="shared" si="2"/>
        <v>0</v>
      </c>
      <c r="G72" s="33"/>
    </row>
    <row r="73" spans="1:7" ht="7.5">
      <c r="A73" s="29"/>
      <c r="B73" s="260"/>
      <c r="C73" s="30"/>
      <c r="D73" s="30"/>
      <c r="E73" s="31"/>
      <c r="F73" s="32">
        <f t="shared" si="2"/>
        <v>0</v>
      </c>
      <c r="G73" s="33"/>
    </row>
    <row r="74" spans="1:7" ht="7.5">
      <c r="A74" s="29"/>
      <c r="B74" s="260"/>
      <c r="C74" s="30"/>
      <c r="D74" s="30"/>
      <c r="E74" s="31"/>
      <c r="F74" s="32">
        <f t="shared" si="2"/>
        <v>0</v>
      </c>
      <c r="G74" s="33"/>
    </row>
    <row r="75" spans="1:7" ht="7.5">
      <c r="A75" s="29"/>
      <c r="B75" s="260"/>
      <c r="C75" s="30"/>
      <c r="D75" s="30"/>
      <c r="E75" s="31"/>
      <c r="F75" s="32">
        <f t="shared" si="2"/>
        <v>0</v>
      </c>
      <c r="G75" s="33"/>
    </row>
    <row r="76" spans="1:7" ht="7.5">
      <c r="A76" s="51" t="s">
        <v>94</v>
      </c>
      <c r="B76" s="52"/>
      <c r="C76" s="53">
        <f>SUMIF(F51:F75,"&lt;&gt;0",F51:F75)+SUMIF(F51:F75,"=0",G51:G75)</f>
        <v>0</v>
      </c>
      <c r="D76" s="25"/>
      <c r="E76" s="26"/>
      <c r="F76" s="25"/>
      <c r="G76" s="25" t="s">
        <v>39</v>
      </c>
    </row>
    <row r="77" spans="1:7" ht="10.5" customHeight="1">
      <c r="A77" s="24"/>
      <c r="B77" s="275" t="s">
        <v>95</v>
      </c>
      <c r="C77" s="25"/>
      <c r="D77" s="25"/>
      <c r="E77" s="26"/>
      <c r="F77" s="27">
        <f aca="true" t="shared" si="3" ref="F77:F104">C77*D77*E77</f>
        <v>0</v>
      </c>
      <c r="G77" s="28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29"/>
      <c r="B91" s="275"/>
      <c r="C91" s="30"/>
      <c r="D91" s="30"/>
      <c r="E91" s="31"/>
      <c r="F91" s="32">
        <f t="shared" si="3"/>
        <v>0</v>
      </c>
      <c r="G91" s="33"/>
    </row>
    <row r="92" spans="1:7" ht="7.5">
      <c r="A92" s="29"/>
      <c r="B92" s="275"/>
      <c r="C92" s="30"/>
      <c r="D92" s="30"/>
      <c r="E92" s="31"/>
      <c r="F92" s="32">
        <f t="shared" si="3"/>
        <v>0</v>
      </c>
      <c r="G92" s="33"/>
    </row>
    <row r="93" spans="1:7" ht="7.5">
      <c r="A93" s="29"/>
      <c r="B93" s="275"/>
      <c r="C93" s="30"/>
      <c r="D93" s="30"/>
      <c r="E93" s="31"/>
      <c r="F93" s="32">
        <f t="shared" si="3"/>
        <v>0</v>
      </c>
      <c r="G93" s="33"/>
    </row>
    <row r="94" spans="1:7" ht="7.5">
      <c r="A94" s="29"/>
      <c r="B94" s="275"/>
      <c r="C94" s="30"/>
      <c r="D94" s="30"/>
      <c r="E94" s="31"/>
      <c r="F94" s="32">
        <f t="shared" si="3"/>
        <v>0</v>
      </c>
      <c r="G94" s="33"/>
    </row>
    <row r="95" spans="1:7" ht="7.5">
      <c r="A95" s="29"/>
      <c r="B95" s="275"/>
      <c r="C95" s="30"/>
      <c r="D95" s="30"/>
      <c r="E95" s="31"/>
      <c r="F95" s="32">
        <f t="shared" si="3"/>
        <v>0</v>
      </c>
      <c r="G95" s="33"/>
    </row>
    <row r="96" spans="1:7" ht="7.5">
      <c r="A96" s="29"/>
      <c r="B96" s="275"/>
      <c r="C96" s="30"/>
      <c r="D96" s="30"/>
      <c r="E96" s="31"/>
      <c r="F96" s="32">
        <f t="shared" si="3"/>
        <v>0</v>
      </c>
      <c r="G96" s="33"/>
    </row>
    <row r="97" spans="1:7" ht="7.5">
      <c r="A97" s="29"/>
      <c r="B97" s="275"/>
      <c r="C97" s="30"/>
      <c r="D97" s="30"/>
      <c r="E97" s="31"/>
      <c r="F97" s="32">
        <f t="shared" si="3"/>
        <v>0</v>
      </c>
      <c r="G97" s="33"/>
    </row>
    <row r="98" spans="1:7" ht="7.5">
      <c r="A98" s="29"/>
      <c r="B98" s="275"/>
      <c r="C98" s="30"/>
      <c r="D98" s="30"/>
      <c r="E98" s="31"/>
      <c r="F98" s="32">
        <f t="shared" si="3"/>
        <v>0</v>
      </c>
      <c r="G98" s="33"/>
    </row>
    <row r="99" spans="1:7" ht="7.5">
      <c r="A99" s="29"/>
      <c r="B99" s="275"/>
      <c r="C99" s="30"/>
      <c r="D99" s="30"/>
      <c r="E99" s="31"/>
      <c r="F99" s="32">
        <f t="shared" si="3"/>
        <v>0</v>
      </c>
      <c r="G99" s="33"/>
    </row>
    <row r="100" spans="1:7" ht="7.5">
      <c r="A100" s="29"/>
      <c r="B100" s="275"/>
      <c r="C100" s="30"/>
      <c r="D100" s="30"/>
      <c r="E100" s="31"/>
      <c r="F100" s="32">
        <f t="shared" si="3"/>
        <v>0</v>
      </c>
      <c r="G100" s="33"/>
    </row>
    <row r="101" spans="1:7" ht="7.5">
      <c r="A101" s="29"/>
      <c r="B101" s="275"/>
      <c r="C101" s="30"/>
      <c r="D101" s="30"/>
      <c r="E101" s="31"/>
      <c r="F101" s="32">
        <f t="shared" si="3"/>
        <v>0</v>
      </c>
      <c r="G101" s="33"/>
    </row>
    <row r="102" spans="1:7" ht="7.5">
      <c r="A102" s="29"/>
      <c r="B102" s="275"/>
      <c r="C102" s="30"/>
      <c r="D102" s="30"/>
      <c r="E102" s="31"/>
      <c r="F102" s="32">
        <f t="shared" si="3"/>
        <v>0</v>
      </c>
      <c r="G102" s="33"/>
    </row>
    <row r="103" spans="1:7" ht="7.5">
      <c r="A103" s="29"/>
      <c r="B103" s="275"/>
      <c r="C103" s="30"/>
      <c r="D103" s="30"/>
      <c r="E103" s="31"/>
      <c r="F103" s="32">
        <f t="shared" si="3"/>
        <v>0</v>
      </c>
      <c r="G103" s="33"/>
    </row>
    <row r="104" spans="1:7" ht="7.5">
      <c r="A104" s="29"/>
      <c r="B104" s="275"/>
      <c r="C104" s="30"/>
      <c r="D104" s="30"/>
      <c r="E104" s="31"/>
      <c r="F104" s="32">
        <f t="shared" si="3"/>
        <v>0</v>
      </c>
      <c r="G104" s="33"/>
    </row>
    <row r="105" spans="1:7" ht="7.5">
      <c r="A105" s="77" t="s">
        <v>96</v>
      </c>
      <c r="B105" s="78"/>
      <c r="C105" s="79">
        <f>SUMIF(F77:F104,"&lt;&gt;0",F77:F104)+SUMIF(F77:F104,"=0",G77:G104)</f>
        <v>0</v>
      </c>
      <c r="D105" s="25"/>
      <c r="E105" s="26"/>
      <c r="F105" s="25"/>
      <c r="G105" s="25" t="s">
        <v>39</v>
      </c>
    </row>
    <row r="106" spans="1:7" ht="7.5">
      <c r="A106" s="24"/>
      <c r="B106" s="276" t="s">
        <v>97</v>
      </c>
      <c r="C106" s="25"/>
      <c r="D106" s="25"/>
      <c r="E106" s="26"/>
      <c r="F106" s="27">
        <f aca="true" t="shared" si="4" ref="F106:F133">C106*D106*E106</f>
        <v>0</v>
      </c>
      <c r="G106" s="28"/>
    </row>
    <row r="107" spans="1:7" ht="7.5">
      <c r="A107" s="29"/>
      <c r="B107" s="276"/>
      <c r="C107" s="30"/>
      <c r="D107" s="30"/>
      <c r="E107" s="31"/>
      <c r="F107" s="32">
        <f t="shared" si="4"/>
        <v>0</v>
      </c>
      <c r="G107" s="33"/>
    </row>
    <row r="108" spans="1:7" ht="7.5">
      <c r="A108" s="29"/>
      <c r="B108" s="276"/>
      <c r="C108" s="30"/>
      <c r="D108" s="30"/>
      <c r="E108" s="31"/>
      <c r="F108" s="32">
        <f t="shared" si="4"/>
        <v>0</v>
      </c>
      <c r="G108" s="33"/>
    </row>
    <row r="109" spans="1:7" ht="7.5">
      <c r="A109" s="29"/>
      <c r="B109" s="276"/>
      <c r="C109" s="30"/>
      <c r="D109" s="30"/>
      <c r="E109" s="31"/>
      <c r="F109" s="32">
        <f t="shared" si="4"/>
        <v>0</v>
      </c>
      <c r="G109" s="33"/>
    </row>
    <row r="110" spans="1:7" ht="7.5">
      <c r="A110" s="29"/>
      <c r="B110" s="276"/>
      <c r="C110" s="30"/>
      <c r="D110" s="30"/>
      <c r="E110" s="31"/>
      <c r="F110" s="32">
        <f t="shared" si="4"/>
        <v>0</v>
      </c>
      <c r="G110" s="33"/>
    </row>
    <row r="111" spans="1:7" ht="7.5">
      <c r="A111" s="29"/>
      <c r="B111" s="276"/>
      <c r="C111" s="30"/>
      <c r="D111" s="30"/>
      <c r="E111" s="31"/>
      <c r="F111" s="32">
        <f t="shared" si="4"/>
        <v>0</v>
      </c>
      <c r="G111" s="33"/>
    </row>
    <row r="112" spans="1:7" ht="7.5">
      <c r="A112" s="29"/>
      <c r="B112" s="276"/>
      <c r="C112" s="30"/>
      <c r="D112" s="30"/>
      <c r="E112" s="31"/>
      <c r="F112" s="32">
        <f t="shared" si="4"/>
        <v>0</v>
      </c>
      <c r="G112" s="33"/>
    </row>
    <row r="113" spans="1:7" ht="7.5">
      <c r="A113" s="29"/>
      <c r="B113" s="276"/>
      <c r="C113" s="30"/>
      <c r="D113" s="30"/>
      <c r="E113" s="31"/>
      <c r="F113" s="32">
        <f t="shared" si="4"/>
        <v>0</v>
      </c>
      <c r="G113" s="33"/>
    </row>
    <row r="114" spans="1:7" ht="7.5">
      <c r="A114" s="29"/>
      <c r="B114" s="276"/>
      <c r="C114" s="30"/>
      <c r="D114" s="30"/>
      <c r="E114" s="31"/>
      <c r="F114" s="32">
        <f t="shared" si="4"/>
        <v>0</v>
      </c>
      <c r="G114" s="33"/>
    </row>
    <row r="115" spans="1:7" ht="7.5">
      <c r="A115" s="29"/>
      <c r="B115" s="276"/>
      <c r="C115" s="30"/>
      <c r="D115" s="30"/>
      <c r="E115" s="31"/>
      <c r="F115" s="32">
        <f t="shared" si="4"/>
        <v>0</v>
      </c>
      <c r="G115" s="33"/>
    </row>
    <row r="116" spans="1:7" ht="7.5">
      <c r="A116" s="29"/>
      <c r="B116" s="276"/>
      <c r="C116" s="30"/>
      <c r="D116" s="30"/>
      <c r="E116" s="31"/>
      <c r="F116" s="32">
        <f t="shared" si="4"/>
        <v>0</v>
      </c>
      <c r="G116" s="33"/>
    </row>
    <row r="117" spans="1:7" ht="7.5">
      <c r="A117" s="29"/>
      <c r="B117" s="276"/>
      <c r="C117" s="30"/>
      <c r="D117" s="30"/>
      <c r="E117" s="31"/>
      <c r="F117" s="32">
        <f t="shared" si="4"/>
        <v>0</v>
      </c>
      <c r="G117" s="33"/>
    </row>
    <row r="118" spans="1:7" ht="7.5">
      <c r="A118" s="29"/>
      <c r="B118" s="276"/>
      <c r="C118" s="30"/>
      <c r="D118" s="30"/>
      <c r="E118" s="31"/>
      <c r="F118" s="32">
        <f t="shared" si="4"/>
        <v>0</v>
      </c>
      <c r="G118" s="33"/>
    </row>
    <row r="119" spans="1:7" ht="7.5">
      <c r="A119" s="29"/>
      <c r="B119" s="276"/>
      <c r="C119" s="30"/>
      <c r="D119" s="30"/>
      <c r="E119" s="31"/>
      <c r="F119" s="32">
        <f t="shared" si="4"/>
        <v>0</v>
      </c>
      <c r="G119" s="33"/>
    </row>
    <row r="120" spans="1:7" ht="7.5">
      <c r="A120" s="29"/>
      <c r="B120" s="276"/>
      <c r="C120" s="30"/>
      <c r="D120" s="30"/>
      <c r="E120" s="31"/>
      <c r="F120" s="32">
        <f t="shared" si="4"/>
        <v>0</v>
      </c>
      <c r="G120" s="33"/>
    </row>
    <row r="121" spans="1:7" ht="7.5">
      <c r="A121" s="29"/>
      <c r="B121" s="276"/>
      <c r="C121" s="30"/>
      <c r="D121" s="30"/>
      <c r="E121" s="31"/>
      <c r="F121" s="32">
        <f t="shared" si="4"/>
        <v>0</v>
      </c>
      <c r="G121" s="33"/>
    </row>
    <row r="122" spans="1:7" ht="7.5">
      <c r="A122" s="29"/>
      <c r="B122" s="276"/>
      <c r="C122" s="30"/>
      <c r="D122" s="30"/>
      <c r="E122" s="31"/>
      <c r="F122" s="32">
        <f t="shared" si="4"/>
        <v>0</v>
      </c>
      <c r="G122" s="33"/>
    </row>
    <row r="123" spans="1:7" ht="7.5">
      <c r="A123" s="29"/>
      <c r="B123" s="276"/>
      <c r="C123" s="30"/>
      <c r="D123" s="30"/>
      <c r="E123" s="31"/>
      <c r="F123" s="32">
        <f t="shared" si="4"/>
        <v>0</v>
      </c>
      <c r="G123" s="33"/>
    </row>
    <row r="124" spans="1:7" ht="7.5">
      <c r="A124" s="29"/>
      <c r="B124" s="276"/>
      <c r="C124" s="30"/>
      <c r="D124" s="30"/>
      <c r="E124" s="31"/>
      <c r="F124" s="32">
        <f t="shared" si="4"/>
        <v>0</v>
      </c>
      <c r="G124" s="33"/>
    </row>
    <row r="125" spans="1:7" ht="7.5">
      <c r="A125" s="29"/>
      <c r="B125" s="276"/>
      <c r="C125" s="30"/>
      <c r="D125" s="30"/>
      <c r="E125" s="31"/>
      <c r="F125" s="32">
        <f t="shared" si="4"/>
        <v>0</v>
      </c>
      <c r="G125" s="33"/>
    </row>
    <row r="126" spans="1:7" ht="7.5">
      <c r="A126" s="29"/>
      <c r="B126" s="276"/>
      <c r="C126" s="30"/>
      <c r="D126" s="30"/>
      <c r="E126" s="31"/>
      <c r="F126" s="32">
        <f t="shared" si="4"/>
        <v>0</v>
      </c>
      <c r="G126" s="33"/>
    </row>
    <row r="127" spans="1:7" ht="7.5">
      <c r="A127" s="29"/>
      <c r="B127" s="276"/>
      <c r="C127" s="30"/>
      <c r="D127" s="30"/>
      <c r="E127" s="31"/>
      <c r="F127" s="32">
        <f t="shared" si="4"/>
        <v>0</v>
      </c>
      <c r="G127" s="33"/>
    </row>
    <row r="128" spans="1:7" ht="7.5">
      <c r="A128" s="29"/>
      <c r="B128" s="276"/>
      <c r="C128" s="30"/>
      <c r="D128" s="30"/>
      <c r="E128" s="31"/>
      <c r="F128" s="32">
        <f t="shared" si="4"/>
        <v>0</v>
      </c>
      <c r="G128" s="33"/>
    </row>
    <row r="129" spans="1:7" ht="7.5">
      <c r="A129" s="29"/>
      <c r="B129" s="276"/>
      <c r="C129" s="30"/>
      <c r="D129" s="30"/>
      <c r="E129" s="31"/>
      <c r="F129" s="32">
        <f t="shared" si="4"/>
        <v>0</v>
      </c>
      <c r="G129" s="33"/>
    </row>
    <row r="130" spans="1:7" ht="7.5">
      <c r="A130" s="29"/>
      <c r="B130" s="276"/>
      <c r="C130" s="30"/>
      <c r="D130" s="30"/>
      <c r="E130" s="31"/>
      <c r="F130" s="32">
        <f t="shared" si="4"/>
        <v>0</v>
      </c>
      <c r="G130" s="33"/>
    </row>
    <row r="131" spans="1:7" ht="7.5">
      <c r="A131" s="29"/>
      <c r="B131" s="276"/>
      <c r="C131" s="30"/>
      <c r="D131" s="30"/>
      <c r="E131" s="31"/>
      <c r="F131" s="32">
        <f t="shared" si="4"/>
        <v>0</v>
      </c>
      <c r="G131" s="33"/>
    </row>
    <row r="132" spans="1:7" ht="7.5">
      <c r="A132" s="29"/>
      <c r="B132" s="276"/>
      <c r="C132" s="30"/>
      <c r="D132" s="30"/>
      <c r="E132" s="31"/>
      <c r="F132" s="32">
        <f t="shared" si="4"/>
        <v>0</v>
      </c>
      <c r="G132" s="33"/>
    </row>
    <row r="133" spans="1:7" ht="7.5">
      <c r="A133" s="29"/>
      <c r="B133" s="276"/>
      <c r="C133" s="30"/>
      <c r="D133" s="30"/>
      <c r="E133" s="31"/>
      <c r="F133" s="32">
        <f t="shared" si="4"/>
        <v>0</v>
      </c>
      <c r="G133" s="33"/>
    </row>
    <row r="134" spans="1:7" ht="7.5">
      <c r="A134" s="80" t="s">
        <v>98</v>
      </c>
      <c r="B134" s="81"/>
      <c r="C134" s="82">
        <f>SUMIF(F106:F133,"&lt;&gt;0",F106:F133)+SUMIF(F106:F133,"=0",G106:G133)</f>
        <v>0</v>
      </c>
      <c r="D134" s="25"/>
      <c r="E134" s="26"/>
      <c r="F134" s="25"/>
      <c r="G134" s="25" t="s">
        <v>39</v>
      </c>
    </row>
    <row r="135" spans="1:7" ht="7.5">
      <c r="A135" s="24"/>
      <c r="B135" s="277" t="s">
        <v>99</v>
      </c>
      <c r="C135" s="25"/>
      <c r="D135" s="25"/>
      <c r="E135" s="26"/>
      <c r="F135" s="27">
        <f aca="true" t="shared" si="5" ref="F135:F162">C135*D135*E135</f>
        <v>0</v>
      </c>
      <c r="G135" s="28"/>
    </row>
    <row r="136" spans="1:7" ht="7.5">
      <c r="A136" s="29"/>
      <c r="B136" s="277"/>
      <c r="C136" s="30"/>
      <c r="D136" s="30"/>
      <c r="E136" s="31"/>
      <c r="F136" s="32">
        <f t="shared" si="5"/>
        <v>0</v>
      </c>
      <c r="G136" s="33"/>
    </row>
    <row r="137" spans="1:7" ht="7.5">
      <c r="A137" s="29"/>
      <c r="B137" s="277"/>
      <c r="C137" s="30"/>
      <c r="D137" s="30"/>
      <c r="E137" s="31"/>
      <c r="F137" s="32">
        <f t="shared" si="5"/>
        <v>0</v>
      </c>
      <c r="G137" s="33"/>
    </row>
    <row r="138" spans="1:7" ht="7.5">
      <c r="A138" s="29"/>
      <c r="B138" s="277"/>
      <c r="C138" s="30"/>
      <c r="D138" s="30"/>
      <c r="E138" s="31"/>
      <c r="F138" s="32">
        <f t="shared" si="5"/>
        <v>0</v>
      </c>
      <c r="G138" s="33"/>
    </row>
    <row r="139" spans="1:7" ht="7.5">
      <c r="A139" s="29"/>
      <c r="B139" s="277"/>
      <c r="C139" s="30"/>
      <c r="D139" s="30"/>
      <c r="E139" s="31"/>
      <c r="F139" s="32">
        <f t="shared" si="5"/>
        <v>0</v>
      </c>
      <c r="G139" s="33"/>
    </row>
    <row r="140" spans="1:7" ht="7.5">
      <c r="A140" s="29"/>
      <c r="B140" s="277"/>
      <c r="C140" s="30"/>
      <c r="D140" s="30"/>
      <c r="E140" s="31"/>
      <c r="F140" s="32">
        <f t="shared" si="5"/>
        <v>0</v>
      </c>
      <c r="G140" s="33"/>
    </row>
    <row r="141" spans="1:7" ht="7.5">
      <c r="A141" s="29"/>
      <c r="B141" s="277"/>
      <c r="C141" s="30"/>
      <c r="D141" s="30"/>
      <c r="E141" s="31"/>
      <c r="F141" s="32">
        <f t="shared" si="5"/>
        <v>0</v>
      </c>
      <c r="G141" s="33"/>
    </row>
    <row r="142" spans="1:7" ht="7.5">
      <c r="A142" s="29"/>
      <c r="B142" s="277"/>
      <c r="C142" s="30"/>
      <c r="D142" s="30"/>
      <c r="E142" s="31"/>
      <c r="F142" s="32">
        <f t="shared" si="5"/>
        <v>0</v>
      </c>
      <c r="G142" s="33"/>
    </row>
    <row r="143" spans="1:7" ht="7.5">
      <c r="A143" s="29"/>
      <c r="B143" s="277"/>
      <c r="C143" s="30"/>
      <c r="D143" s="30"/>
      <c r="E143" s="31"/>
      <c r="F143" s="32">
        <f t="shared" si="5"/>
        <v>0</v>
      </c>
      <c r="G143" s="33"/>
    </row>
    <row r="144" spans="1:7" ht="7.5">
      <c r="A144" s="29"/>
      <c r="B144" s="277"/>
      <c r="C144" s="30"/>
      <c r="D144" s="30"/>
      <c r="E144" s="31"/>
      <c r="F144" s="32">
        <f t="shared" si="5"/>
        <v>0</v>
      </c>
      <c r="G144" s="33"/>
    </row>
    <row r="145" spans="1:7" ht="7.5">
      <c r="A145" s="29"/>
      <c r="B145" s="277"/>
      <c r="C145" s="30"/>
      <c r="D145" s="30"/>
      <c r="E145" s="31"/>
      <c r="F145" s="32">
        <f t="shared" si="5"/>
        <v>0</v>
      </c>
      <c r="G145" s="33"/>
    </row>
    <row r="146" spans="1:7" ht="7.5">
      <c r="A146" s="29"/>
      <c r="B146" s="277"/>
      <c r="C146" s="30"/>
      <c r="D146" s="30"/>
      <c r="E146" s="31"/>
      <c r="F146" s="32">
        <f t="shared" si="5"/>
        <v>0</v>
      </c>
      <c r="G146" s="33"/>
    </row>
    <row r="147" spans="1:7" ht="7.5">
      <c r="A147" s="29"/>
      <c r="B147" s="277"/>
      <c r="C147" s="30"/>
      <c r="D147" s="30"/>
      <c r="E147" s="31"/>
      <c r="F147" s="32">
        <f t="shared" si="5"/>
        <v>0</v>
      </c>
      <c r="G147" s="33"/>
    </row>
    <row r="148" spans="1:7" ht="7.5">
      <c r="A148" s="29"/>
      <c r="B148" s="277"/>
      <c r="C148" s="30"/>
      <c r="D148" s="30"/>
      <c r="E148" s="31"/>
      <c r="F148" s="32">
        <f t="shared" si="5"/>
        <v>0</v>
      </c>
      <c r="G148" s="33"/>
    </row>
    <row r="149" spans="1:7" ht="7.5">
      <c r="A149" s="29"/>
      <c r="B149" s="277"/>
      <c r="C149" s="30"/>
      <c r="D149" s="30"/>
      <c r="E149" s="31"/>
      <c r="F149" s="32">
        <f t="shared" si="5"/>
        <v>0</v>
      </c>
      <c r="G149" s="33"/>
    </row>
    <row r="150" spans="1:7" ht="7.5">
      <c r="A150" s="29"/>
      <c r="B150" s="277"/>
      <c r="C150" s="30"/>
      <c r="D150" s="30"/>
      <c r="E150" s="31"/>
      <c r="F150" s="32">
        <f t="shared" si="5"/>
        <v>0</v>
      </c>
      <c r="G150" s="33"/>
    </row>
    <row r="151" spans="1:7" ht="7.5">
      <c r="A151" s="29"/>
      <c r="B151" s="277"/>
      <c r="C151" s="30"/>
      <c r="D151" s="30"/>
      <c r="E151" s="31"/>
      <c r="F151" s="32">
        <f t="shared" si="5"/>
        <v>0</v>
      </c>
      <c r="G151" s="33"/>
    </row>
    <row r="152" spans="1:7" ht="7.5">
      <c r="A152" s="29"/>
      <c r="B152" s="277"/>
      <c r="C152" s="30"/>
      <c r="D152" s="30"/>
      <c r="E152" s="31"/>
      <c r="F152" s="32">
        <f t="shared" si="5"/>
        <v>0</v>
      </c>
      <c r="G152" s="33"/>
    </row>
    <row r="153" spans="1:7" ht="7.5">
      <c r="A153" s="29"/>
      <c r="B153" s="277"/>
      <c r="C153" s="30"/>
      <c r="D153" s="30"/>
      <c r="E153" s="31"/>
      <c r="F153" s="32">
        <f t="shared" si="5"/>
        <v>0</v>
      </c>
      <c r="G153" s="33"/>
    </row>
    <row r="154" spans="1:7" ht="7.5">
      <c r="A154" s="29"/>
      <c r="B154" s="277"/>
      <c r="C154" s="30"/>
      <c r="D154" s="30"/>
      <c r="E154" s="31"/>
      <c r="F154" s="32">
        <f t="shared" si="5"/>
        <v>0</v>
      </c>
      <c r="G154" s="33"/>
    </row>
    <row r="155" spans="1:7" ht="7.5">
      <c r="A155" s="29"/>
      <c r="B155" s="277"/>
      <c r="C155" s="30"/>
      <c r="D155" s="30"/>
      <c r="E155" s="31"/>
      <c r="F155" s="32">
        <f t="shared" si="5"/>
        <v>0</v>
      </c>
      <c r="G155" s="33"/>
    </row>
    <row r="156" spans="1:7" ht="7.5">
      <c r="A156" s="29"/>
      <c r="B156" s="277"/>
      <c r="C156" s="30"/>
      <c r="D156" s="30"/>
      <c r="E156" s="31"/>
      <c r="F156" s="32">
        <f t="shared" si="5"/>
        <v>0</v>
      </c>
      <c r="G156" s="33"/>
    </row>
    <row r="157" spans="1:7" ht="7.5">
      <c r="A157" s="29"/>
      <c r="B157" s="277"/>
      <c r="C157" s="30"/>
      <c r="D157" s="30"/>
      <c r="E157" s="31"/>
      <c r="F157" s="32">
        <f t="shared" si="5"/>
        <v>0</v>
      </c>
      <c r="G157" s="33"/>
    </row>
    <row r="158" spans="1:7" ht="7.5">
      <c r="A158" s="29"/>
      <c r="B158" s="277"/>
      <c r="C158" s="30"/>
      <c r="D158" s="30"/>
      <c r="E158" s="31"/>
      <c r="F158" s="32">
        <f t="shared" si="5"/>
        <v>0</v>
      </c>
      <c r="G158" s="33"/>
    </row>
    <row r="159" spans="1:7" ht="7.5">
      <c r="A159" s="29"/>
      <c r="B159" s="277"/>
      <c r="C159" s="30"/>
      <c r="D159" s="30"/>
      <c r="E159" s="31"/>
      <c r="F159" s="32">
        <f t="shared" si="5"/>
        <v>0</v>
      </c>
      <c r="G159" s="33"/>
    </row>
    <row r="160" spans="1:7" ht="7.5">
      <c r="A160" s="29"/>
      <c r="B160" s="277"/>
      <c r="C160" s="30"/>
      <c r="D160" s="30"/>
      <c r="E160" s="31"/>
      <c r="F160" s="32">
        <f t="shared" si="5"/>
        <v>0</v>
      </c>
      <c r="G160" s="33"/>
    </row>
    <row r="161" spans="1:7" ht="7.5">
      <c r="A161" s="29"/>
      <c r="B161" s="277"/>
      <c r="C161" s="30"/>
      <c r="D161" s="30"/>
      <c r="E161" s="31"/>
      <c r="F161" s="32">
        <f t="shared" si="5"/>
        <v>0</v>
      </c>
      <c r="G161" s="33"/>
    </row>
    <row r="162" spans="1:7" ht="7.5">
      <c r="A162" s="29"/>
      <c r="B162" s="277"/>
      <c r="C162" s="30"/>
      <c r="D162" s="30"/>
      <c r="E162" s="31"/>
      <c r="F162" s="32">
        <f t="shared" si="5"/>
        <v>0</v>
      </c>
      <c r="G162" s="33"/>
    </row>
    <row r="163" spans="1:7" ht="7.5">
      <c r="A163" s="83" t="s">
        <v>100</v>
      </c>
      <c r="B163" s="84"/>
      <c r="C163" s="85">
        <f>SUMIF(F135:F162,"&lt;&gt;0",F135:F162)+SUMIF(F135:F162,"=0",G135:G162)</f>
        <v>0</v>
      </c>
      <c r="D163" s="25"/>
      <c r="E163" s="26"/>
      <c r="F163" s="25"/>
      <c r="G163" s="25" t="s">
        <v>39</v>
      </c>
    </row>
    <row r="165" spans="1:5" ht="19.5" customHeight="1">
      <c r="A165" s="278" t="s">
        <v>105</v>
      </c>
      <c r="B165" s="278"/>
      <c r="C165" s="278"/>
      <c r="D165" s="86"/>
      <c r="E165" s="87">
        <f>C163+C134+C105+C76+C50+C27</f>
        <v>0</v>
      </c>
    </row>
  </sheetData>
  <sheetProtection password="CF03" sheet="1"/>
  <mergeCells count="8">
    <mergeCell ref="B77:B104"/>
    <mergeCell ref="B106:B133"/>
    <mergeCell ref="B135:B162"/>
    <mergeCell ref="A165:C165"/>
    <mergeCell ref="A1:G1"/>
    <mergeCell ref="B3:B26"/>
    <mergeCell ref="B28:B49"/>
    <mergeCell ref="B51:B75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G99" sqref="G99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42.75" customHeight="1">
      <c r="A1" s="255" t="s">
        <v>106</v>
      </c>
      <c r="B1" s="255"/>
      <c r="C1" s="255"/>
      <c r="D1" s="255"/>
      <c r="E1" s="255"/>
      <c r="F1" s="255"/>
      <c r="G1" s="255"/>
    </row>
    <row r="2" spans="1:7" ht="17.25" customHeight="1">
      <c r="A2" s="38" t="s">
        <v>107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108</v>
      </c>
      <c r="C3" s="25"/>
      <c r="D3" s="25"/>
      <c r="E3" s="26"/>
      <c r="F3" s="27">
        <f>C3*D3*E3</f>
        <v>0</v>
      </c>
      <c r="G3" s="28"/>
    </row>
    <row r="4" spans="1:7" ht="7.5">
      <c r="A4" s="29"/>
      <c r="B4" s="256"/>
      <c r="C4" s="30"/>
      <c r="D4" s="30"/>
      <c r="E4" s="31"/>
      <c r="F4" s="32">
        <f aca="true" t="shared" si="0" ref="F4:F26">C4*D4*E4</f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109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110</v>
      </c>
      <c r="C28" s="25"/>
      <c r="D28" s="25"/>
      <c r="E28" s="26"/>
      <c r="F28" s="27">
        <f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aca="true" t="shared" si="1" ref="F29:F49">C29*D29*E29</f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111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112</v>
      </c>
      <c r="C51" s="25"/>
      <c r="D51" s="25"/>
      <c r="E51" s="26"/>
      <c r="F51" s="27">
        <f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aca="true" t="shared" si="2" ref="F52:F66">C52*D52*E52</f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51" t="s">
        <v>113</v>
      </c>
      <c r="B67" s="52"/>
      <c r="C67" s="53">
        <f>SUMIF(F51:F66,"&lt;&gt;0",F51:F66)+SUMIF(F51:F66,"=0",G51:G66)</f>
        <v>0</v>
      </c>
      <c r="D67" s="25"/>
      <c r="E67" s="26"/>
      <c r="F67" s="25"/>
      <c r="G67" s="25" t="s">
        <v>39</v>
      </c>
    </row>
    <row r="68" spans="1:7" ht="10.5" customHeight="1">
      <c r="A68" s="24"/>
      <c r="B68" s="275" t="s">
        <v>114</v>
      </c>
      <c r="C68" s="25"/>
      <c r="D68" s="25"/>
      <c r="E68" s="26"/>
      <c r="F68" s="27">
        <f>C68*D68*E68</f>
        <v>0</v>
      </c>
      <c r="G68" s="28"/>
    </row>
    <row r="69" spans="1:7" ht="7.5">
      <c r="A69" s="29"/>
      <c r="B69" s="275"/>
      <c r="C69" s="30"/>
      <c r="D69" s="30"/>
      <c r="E69" s="31"/>
      <c r="F69" s="32">
        <f aca="true" t="shared" si="3" ref="F69:F90">C69*D69*E69</f>
        <v>0</v>
      </c>
      <c r="G69" s="33"/>
    </row>
    <row r="70" spans="1:7" ht="7.5">
      <c r="A70" s="29"/>
      <c r="B70" s="275"/>
      <c r="C70" s="30"/>
      <c r="D70" s="30"/>
      <c r="E70" s="31"/>
      <c r="F70" s="32">
        <f t="shared" si="3"/>
        <v>0</v>
      </c>
      <c r="G70" s="33"/>
    </row>
    <row r="71" spans="1:7" ht="7.5">
      <c r="A71" s="29"/>
      <c r="B71" s="275"/>
      <c r="C71" s="30"/>
      <c r="D71" s="30"/>
      <c r="E71" s="31"/>
      <c r="F71" s="32">
        <f t="shared" si="3"/>
        <v>0</v>
      </c>
      <c r="G71" s="33"/>
    </row>
    <row r="72" spans="1:7" ht="7.5">
      <c r="A72" s="29"/>
      <c r="B72" s="275"/>
      <c r="C72" s="30"/>
      <c r="D72" s="30"/>
      <c r="E72" s="31">
        <v>1</v>
      </c>
      <c r="F72" s="32">
        <f t="shared" si="3"/>
        <v>0</v>
      </c>
      <c r="G72" s="33"/>
    </row>
    <row r="73" spans="1:7" ht="7.5">
      <c r="A73" s="29"/>
      <c r="B73" s="275"/>
      <c r="C73" s="30"/>
      <c r="D73" s="30"/>
      <c r="E73" s="31"/>
      <c r="F73" s="32">
        <f t="shared" si="3"/>
        <v>0</v>
      </c>
      <c r="G73" s="33"/>
    </row>
    <row r="74" spans="1:7" ht="7.5">
      <c r="A74" s="29"/>
      <c r="B74" s="275"/>
      <c r="C74" s="30"/>
      <c r="D74" s="30"/>
      <c r="E74" s="31"/>
      <c r="F74" s="32">
        <f t="shared" si="3"/>
        <v>0</v>
      </c>
      <c r="G74" s="33"/>
    </row>
    <row r="75" spans="1:7" ht="7.5">
      <c r="A75" s="29"/>
      <c r="B75" s="275"/>
      <c r="C75" s="30"/>
      <c r="D75" s="30"/>
      <c r="E75" s="31"/>
      <c r="F75" s="32">
        <f t="shared" si="3"/>
        <v>0</v>
      </c>
      <c r="G75" s="33"/>
    </row>
    <row r="76" spans="1:7" ht="7.5">
      <c r="A76" s="29"/>
      <c r="B76" s="275"/>
      <c r="C76" s="30"/>
      <c r="D76" s="30"/>
      <c r="E76" s="31"/>
      <c r="F76" s="32">
        <f t="shared" si="3"/>
        <v>0</v>
      </c>
      <c r="G76" s="33"/>
    </row>
    <row r="77" spans="1:7" ht="7.5">
      <c r="A77" s="29"/>
      <c r="B77" s="275"/>
      <c r="C77" s="30"/>
      <c r="D77" s="30"/>
      <c r="E77" s="31"/>
      <c r="F77" s="32">
        <f t="shared" si="3"/>
        <v>0</v>
      </c>
      <c r="G77" s="33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77" t="s">
        <v>115</v>
      </c>
      <c r="B91" s="78"/>
      <c r="C91" s="79">
        <f>SUMIF(F68:F90,"&lt;&gt;0",F68:F90)+SUMIF(F68:F90,"=0",G68:G90)</f>
        <v>0</v>
      </c>
      <c r="D91" s="25"/>
      <c r="E91" s="26"/>
      <c r="F91" s="25"/>
      <c r="G91" s="25" t="s">
        <v>39</v>
      </c>
    </row>
    <row r="93" spans="1:6" ht="9.75">
      <c r="A93" s="89"/>
      <c r="B93" s="89"/>
      <c r="C93" s="90"/>
      <c r="D93" s="91" t="s">
        <v>116</v>
      </c>
      <c r="E93" s="92"/>
      <c r="F93" s="91" t="s">
        <v>117</v>
      </c>
    </row>
    <row r="94" spans="1:6" ht="17.25" customHeight="1">
      <c r="A94" s="93" t="s">
        <v>118</v>
      </c>
      <c r="B94" s="94"/>
      <c r="C94" s="91">
        <f>C91+C67+C50+C27</f>
        <v>0</v>
      </c>
      <c r="D94" s="91">
        <v>0.6</v>
      </c>
      <c r="E94" s="91"/>
      <c r="F94" s="91">
        <f>D94*C94</f>
        <v>0</v>
      </c>
    </row>
    <row r="95" ht="9.75">
      <c r="D95" s="95"/>
    </row>
  </sheetData>
  <sheetProtection password="CF03" sheet="1"/>
  <mergeCells count="5">
    <mergeCell ref="B68:B90"/>
    <mergeCell ref="A1:G1"/>
    <mergeCell ref="B3:B26"/>
    <mergeCell ref="B28:B49"/>
    <mergeCell ref="B51:B66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3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45.75" customHeight="1">
      <c r="A1" s="255" t="s">
        <v>119</v>
      </c>
      <c r="B1" s="255"/>
      <c r="C1" s="255"/>
      <c r="D1" s="255"/>
      <c r="E1" s="255"/>
      <c r="F1" s="255"/>
      <c r="G1" s="255"/>
    </row>
    <row r="2" spans="1:7" ht="17.25" customHeight="1">
      <c r="A2" s="38" t="s">
        <v>107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108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109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110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111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112</v>
      </c>
      <c r="C51" s="25"/>
      <c r="D51" s="25"/>
      <c r="E51" s="26"/>
      <c r="F51" s="27">
        <f aca="true" t="shared" si="2" ref="F51:F66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51" t="s">
        <v>113</v>
      </c>
      <c r="B67" s="52"/>
      <c r="C67" s="53">
        <f>SUMIF(F51:F66,"&lt;&gt;0",F51:F66)+SUMIF(F51:F66,"=0",G51:G66)</f>
        <v>0</v>
      </c>
      <c r="D67" s="25"/>
      <c r="E67" s="26"/>
      <c r="F67" s="25"/>
      <c r="G67" s="25" t="s">
        <v>39</v>
      </c>
    </row>
    <row r="68" spans="1:7" ht="10.5" customHeight="1">
      <c r="A68" s="24"/>
      <c r="B68" s="275" t="s">
        <v>114</v>
      </c>
      <c r="C68" s="25"/>
      <c r="D68" s="25"/>
      <c r="E68" s="26"/>
      <c r="F68" s="27">
        <f aca="true" t="shared" si="3" ref="F68:F90">C68*D68*E68</f>
        <v>0</v>
      </c>
      <c r="G68" s="28"/>
    </row>
    <row r="69" spans="1:7" ht="7.5">
      <c r="A69" s="29"/>
      <c r="B69" s="275"/>
      <c r="C69" s="30"/>
      <c r="D69" s="30"/>
      <c r="E69" s="31"/>
      <c r="F69" s="32">
        <f t="shared" si="3"/>
        <v>0</v>
      </c>
      <c r="G69" s="33"/>
    </row>
    <row r="70" spans="1:7" ht="7.5">
      <c r="A70" s="29"/>
      <c r="B70" s="275"/>
      <c r="C70" s="30"/>
      <c r="D70" s="30"/>
      <c r="E70" s="31"/>
      <c r="F70" s="32">
        <f t="shared" si="3"/>
        <v>0</v>
      </c>
      <c r="G70" s="33"/>
    </row>
    <row r="71" spans="1:7" ht="7.5">
      <c r="A71" s="29"/>
      <c r="B71" s="275"/>
      <c r="C71" s="30"/>
      <c r="D71" s="30"/>
      <c r="E71" s="31"/>
      <c r="F71" s="32">
        <f t="shared" si="3"/>
        <v>0</v>
      </c>
      <c r="G71" s="33"/>
    </row>
    <row r="72" spans="1:7" ht="7.5">
      <c r="A72" s="29"/>
      <c r="B72" s="275"/>
      <c r="C72" s="30"/>
      <c r="D72" s="30"/>
      <c r="E72" s="31">
        <v>1</v>
      </c>
      <c r="F72" s="32">
        <f t="shared" si="3"/>
        <v>0</v>
      </c>
      <c r="G72" s="33"/>
    </row>
    <row r="73" spans="1:7" ht="7.5">
      <c r="A73" s="29"/>
      <c r="B73" s="275"/>
      <c r="C73" s="30"/>
      <c r="D73" s="30"/>
      <c r="E73" s="31"/>
      <c r="F73" s="32">
        <f t="shared" si="3"/>
        <v>0</v>
      </c>
      <c r="G73" s="33"/>
    </row>
    <row r="74" spans="1:7" ht="7.5">
      <c r="A74" s="29"/>
      <c r="B74" s="275"/>
      <c r="C74" s="30"/>
      <c r="D74" s="30"/>
      <c r="E74" s="31"/>
      <c r="F74" s="32">
        <f t="shared" si="3"/>
        <v>0</v>
      </c>
      <c r="G74" s="33"/>
    </row>
    <row r="75" spans="1:7" ht="7.5">
      <c r="A75" s="29"/>
      <c r="B75" s="275"/>
      <c r="C75" s="30"/>
      <c r="D75" s="30"/>
      <c r="E75" s="31"/>
      <c r="F75" s="32">
        <f t="shared" si="3"/>
        <v>0</v>
      </c>
      <c r="G75" s="33"/>
    </row>
    <row r="76" spans="1:7" ht="7.5">
      <c r="A76" s="29"/>
      <c r="B76" s="275"/>
      <c r="C76" s="30"/>
      <c r="D76" s="30"/>
      <c r="E76" s="31"/>
      <c r="F76" s="32">
        <f t="shared" si="3"/>
        <v>0</v>
      </c>
      <c r="G76" s="33"/>
    </row>
    <row r="77" spans="1:7" ht="7.5">
      <c r="A77" s="29"/>
      <c r="B77" s="275"/>
      <c r="C77" s="30"/>
      <c r="D77" s="30"/>
      <c r="E77" s="31"/>
      <c r="F77" s="32">
        <f t="shared" si="3"/>
        <v>0</v>
      </c>
      <c r="G77" s="33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77" t="s">
        <v>115</v>
      </c>
      <c r="B91" s="78"/>
      <c r="C91" s="79">
        <f>SUMIF(F68:F90,"&lt;&gt;0",F68:F90)+SUMIF(F68:F90,"=0",G68:G90)</f>
        <v>0</v>
      </c>
      <c r="D91" s="25"/>
      <c r="E91" s="26"/>
      <c r="F91" s="25"/>
      <c r="G91" s="25" t="s">
        <v>39</v>
      </c>
    </row>
    <row r="94" spans="1:7" ht="12.75">
      <c r="A94" s="278" t="s">
        <v>120</v>
      </c>
      <c r="B94" s="278"/>
      <c r="C94" s="278"/>
      <c r="D94" s="86"/>
      <c r="E94" s="87">
        <f>C91+C67+C50+C27</f>
        <v>0</v>
      </c>
      <c r="F94" s="96">
        <v>0.6</v>
      </c>
      <c r="G94" s="96">
        <f>F94*E94</f>
        <v>0</v>
      </c>
    </row>
  </sheetData>
  <sheetProtection password="CF03" sheet="1"/>
  <mergeCells count="6">
    <mergeCell ref="B68:B90"/>
    <mergeCell ref="A94:C94"/>
    <mergeCell ref="A1:G1"/>
    <mergeCell ref="B3:B26"/>
    <mergeCell ref="B28:B49"/>
    <mergeCell ref="B51:B66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45" customHeight="1">
      <c r="A1" s="255" t="s">
        <v>121</v>
      </c>
      <c r="B1" s="255"/>
      <c r="C1" s="255"/>
      <c r="D1" s="255"/>
      <c r="E1" s="255"/>
      <c r="F1" s="255"/>
      <c r="G1" s="255"/>
    </row>
    <row r="2" spans="1:7" ht="17.25" customHeight="1">
      <c r="A2" s="38" t="s">
        <v>107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108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109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110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111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112</v>
      </c>
      <c r="C51" s="25"/>
      <c r="D51" s="25"/>
      <c r="E51" s="26"/>
      <c r="F51" s="27">
        <f aca="true" t="shared" si="2" ref="F51:F66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51" t="s">
        <v>113</v>
      </c>
      <c r="B67" s="52"/>
      <c r="C67" s="53">
        <f>SUMIF(F51:F66,"&lt;&gt;0",F51:F66)+SUMIF(F51:F66,"=0",G51:G66)</f>
        <v>0</v>
      </c>
      <c r="D67" s="25"/>
      <c r="E67" s="26"/>
      <c r="F67" s="25"/>
      <c r="G67" s="25" t="s">
        <v>39</v>
      </c>
    </row>
    <row r="68" spans="1:7" ht="10.5" customHeight="1">
      <c r="A68" s="24"/>
      <c r="B68" s="275" t="s">
        <v>114</v>
      </c>
      <c r="C68" s="25"/>
      <c r="D68" s="25"/>
      <c r="E68" s="26"/>
      <c r="F68" s="27">
        <f aca="true" t="shared" si="3" ref="F68:F90">C68*D68*E68</f>
        <v>0</v>
      </c>
      <c r="G68" s="28"/>
    </row>
    <row r="69" spans="1:7" ht="7.5">
      <c r="A69" s="29"/>
      <c r="B69" s="275"/>
      <c r="C69" s="30"/>
      <c r="D69" s="30"/>
      <c r="E69" s="31"/>
      <c r="F69" s="32">
        <f t="shared" si="3"/>
        <v>0</v>
      </c>
      <c r="G69" s="33"/>
    </row>
    <row r="70" spans="1:7" ht="7.5">
      <c r="A70" s="29"/>
      <c r="B70" s="275"/>
      <c r="C70" s="30"/>
      <c r="D70" s="30"/>
      <c r="E70" s="31"/>
      <c r="F70" s="32">
        <f t="shared" si="3"/>
        <v>0</v>
      </c>
      <c r="G70" s="33"/>
    </row>
    <row r="71" spans="1:7" ht="7.5">
      <c r="A71" s="29"/>
      <c r="B71" s="275"/>
      <c r="C71" s="30"/>
      <c r="D71" s="30"/>
      <c r="E71" s="31"/>
      <c r="F71" s="32">
        <f t="shared" si="3"/>
        <v>0</v>
      </c>
      <c r="G71" s="33"/>
    </row>
    <row r="72" spans="1:7" ht="7.5">
      <c r="A72" s="29"/>
      <c r="B72" s="275"/>
      <c r="C72" s="30"/>
      <c r="D72" s="30"/>
      <c r="E72" s="31">
        <v>1</v>
      </c>
      <c r="F72" s="32">
        <f t="shared" si="3"/>
        <v>0</v>
      </c>
      <c r="G72" s="33"/>
    </row>
    <row r="73" spans="1:7" ht="7.5">
      <c r="A73" s="29"/>
      <c r="B73" s="275"/>
      <c r="C73" s="30"/>
      <c r="D73" s="30"/>
      <c r="E73" s="31"/>
      <c r="F73" s="32">
        <f t="shared" si="3"/>
        <v>0</v>
      </c>
      <c r="G73" s="33"/>
    </row>
    <row r="74" spans="1:7" ht="7.5">
      <c r="A74" s="29"/>
      <c r="B74" s="275"/>
      <c r="C74" s="30"/>
      <c r="D74" s="30"/>
      <c r="E74" s="31"/>
      <c r="F74" s="32">
        <f t="shared" si="3"/>
        <v>0</v>
      </c>
      <c r="G74" s="33"/>
    </row>
    <row r="75" spans="1:7" ht="7.5">
      <c r="A75" s="29"/>
      <c r="B75" s="275"/>
      <c r="C75" s="30"/>
      <c r="D75" s="30"/>
      <c r="E75" s="31"/>
      <c r="F75" s="32">
        <f t="shared" si="3"/>
        <v>0</v>
      </c>
      <c r="G75" s="33"/>
    </row>
    <row r="76" spans="1:7" ht="7.5">
      <c r="A76" s="29"/>
      <c r="B76" s="275"/>
      <c r="C76" s="30"/>
      <c r="D76" s="30"/>
      <c r="E76" s="31"/>
      <c r="F76" s="32">
        <f t="shared" si="3"/>
        <v>0</v>
      </c>
      <c r="G76" s="33"/>
    </row>
    <row r="77" spans="1:7" ht="7.5">
      <c r="A77" s="29"/>
      <c r="B77" s="275"/>
      <c r="C77" s="30"/>
      <c r="D77" s="30"/>
      <c r="E77" s="31"/>
      <c r="F77" s="32">
        <f t="shared" si="3"/>
        <v>0</v>
      </c>
      <c r="G77" s="33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77" t="s">
        <v>115</v>
      </c>
      <c r="B91" s="78"/>
      <c r="C91" s="79">
        <f>SUMIF(F68:F90,"&lt;&gt;0",F68:F90)+SUMIF(F68:F90,"=0",G68:G90)</f>
        <v>0</v>
      </c>
      <c r="D91" s="25"/>
      <c r="E91" s="26"/>
      <c r="F91" s="25"/>
      <c r="G91" s="25" t="s">
        <v>39</v>
      </c>
    </row>
    <row r="94" spans="1:7" ht="12.75">
      <c r="A94" s="278" t="s">
        <v>120</v>
      </c>
      <c r="B94" s="278"/>
      <c r="C94" s="278"/>
      <c r="D94" s="86"/>
      <c r="E94" s="87">
        <f>C91+C67+C50+C27</f>
        <v>0</v>
      </c>
      <c r="F94" s="96">
        <v>0.6</v>
      </c>
      <c r="G94" s="96">
        <f>F94*E94</f>
        <v>0</v>
      </c>
    </row>
  </sheetData>
  <sheetProtection password="CF03" sheet="1"/>
  <mergeCells count="6">
    <mergeCell ref="B68:B90"/>
    <mergeCell ref="A94:C94"/>
    <mergeCell ref="A1:G1"/>
    <mergeCell ref="B3:B26"/>
    <mergeCell ref="B28:B49"/>
    <mergeCell ref="B51:B66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7" customWidth="1"/>
    <col min="2" max="2" width="2.7109375" style="17" customWidth="1"/>
    <col min="3" max="4" width="8.8515625" style="18" customWidth="1"/>
    <col min="5" max="5" width="8.8515625" style="19" customWidth="1"/>
    <col min="6" max="7" width="12.7109375" style="18" customWidth="1"/>
    <col min="8" max="16384" width="8.8515625" style="17" customWidth="1"/>
  </cols>
  <sheetData>
    <row r="1" spans="1:7" ht="45.75" customHeight="1">
      <c r="A1" s="255" t="s">
        <v>122</v>
      </c>
      <c r="B1" s="255"/>
      <c r="C1" s="255"/>
      <c r="D1" s="255"/>
      <c r="E1" s="255"/>
      <c r="F1" s="255"/>
      <c r="G1" s="255"/>
    </row>
    <row r="2" spans="1:7" ht="17.25" customHeight="1">
      <c r="A2" s="38" t="s">
        <v>107</v>
      </c>
      <c r="B2" s="39"/>
      <c r="C2" s="40" t="s">
        <v>31</v>
      </c>
      <c r="D2" s="40" t="s">
        <v>32</v>
      </c>
      <c r="E2" s="88" t="s">
        <v>88</v>
      </c>
      <c r="F2" s="40" t="s">
        <v>34</v>
      </c>
      <c r="G2" s="40" t="s">
        <v>35</v>
      </c>
    </row>
    <row r="3" spans="1:7" ht="10.5" customHeight="1">
      <c r="A3" s="24"/>
      <c r="B3" s="256" t="s">
        <v>108</v>
      </c>
      <c r="C3" s="25"/>
      <c r="D3" s="25"/>
      <c r="E3" s="26"/>
      <c r="F3" s="27">
        <f aca="true" t="shared" si="0" ref="F3:F26">C3*D3*E3</f>
        <v>0</v>
      </c>
      <c r="G3" s="28"/>
    </row>
    <row r="4" spans="1:7" ht="7.5">
      <c r="A4" s="29"/>
      <c r="B4" s="256"/>
      <c r="C4" s="30"/>
      <c r="D4" s="30"/>
      <c r="E4" s="31"/>
      <c r="F4" s="32">
        <f t="shared" si="0"/>
        <v>0</v>
      </c>
      <c r="G4" s="33"/>
    </row>
    <row r="5" spans="1:7" ht="7.5">
      <c r="A5" s="29"/>
      <c r="B5" s="256"/>
      <c r="C5" s="30"/>
      <c r="D5" s="30"/>
      <c r="E5" s="31"/>
      <c r="F5" s="32">
        <f t="shared" si="0"/>
        <v>0</v>
      </c>
      <c r="G5" s="33"/>
    </row>
    <row r="6" spans="1:7" ht="7.5">
      <c r="A6" s="29"/>
      <c r="B6" s="256"/>
      <c r="C6" s="30"/>
      <c r="D6" s="30"/>
      <c r="E6" s="31"/>
      <c r="F6" s="32">
        <f t="shared" si="0"/>
        <v>0</v>
      </c>
      <c r="G6" s="33"/>
    </row>
    <row r="7" spans="1:7" ht="7.5">
      <c r="A7" s="29"/>
      <c r="B7" s="256"/>
      <c r="C7" s="30"/>
      <c r="D7" s="30"/>
      <c r="E7" s="31"/>
      <c r="F7" s="32">
        <f t="shared" si="0"/>
        <v>0</v>
      </c>
      <c r="G7" s="33"/>
    </row>
    <row r="8" spans="1:7" ht="7.5">
      <c r="A8" s="29"/>
      <c r="B8" s="256"/>
      <c r="C8" s="30"/>
      <c r="D8" s="30"/>
      <c r="E8" s="31"/>
      <c r="F8" s="32">
        <f t="shared" si="0"/>
        <v>0</v>
      </c>
      <c r="G8" s="33"/>
    </row>
    <row r="9" spans="1:7" ht="7.5">
      <c r="A9" s="29"/>
      <c r="B9" s="256"/>
      <c r="C9" s="30"/>
      <c r="D9" s="30"/>
      <c r="E9" s="31"/>
      <c r="F9" s="32">
        <f t="shared" si="0"/>
        <v>0</v>
      </c>
      <c r="G9" s="33"/>
    </row>
    <row r="10" spans="1:7" ht="7.5">
      <c r="A10" s="29"/>
      <c r="B10" s="256"/>
      <c r="C10" s="30"/>
      <c r="D10" s="30"/>
      <c r="E10" s="31"/>
      <c r="F10" s="32">
        <f t="shared" si="0"/>
        <v>0</v>
      </c>
      <c r="G10" s="33"/>
    </row>
    <row r="11" spans="1:7" ht="7.5">
      <c r="A11" s="29"/>
      <c r="B11" s="256"/>
      <c r="C11" s="30"/>
      <c r="D11" s="30"/>
      <c r="E11" s="31"/>
      <c r="F11" s="32">
        <f t="shared" si="0"/>
        <v>0</v>
      </c>
      <c r="G11" s="33"/>
    </row>
    <row r="12" spans="1:7" ht="7.5">
      <c r="A12" s="29"/>
      <c r="B12" s="256"/>
      <c r="C12" s="30"/>
      <c r="D12" s="30"/>
      <c r="E12" s="31"/>
      <c r="F12" s="32">
        <f t="shared" si="0"/>
        <v>0</v>
      </c>
      <c r="G12" s="33"/>
    </row>
    <row r="13" spans="1:7" ht="7.5">
      <c r="A13" s="29"/>
      <c r="B13" s="256"/>
      <c r="C13" s="30"/>
      <c r="D13" s="30"/>
      <c r="E13" s="31"/>
      <c r="F13" s="32">
        <f t="shared" si="0"/>
        <v>0</v>
      </c>
      <c r="G13" s="33"/>
    </row>
    <row r="14" spans="1:7" ht="7.5">
      <c r="A14" s="29"/>
      <c r="B14" s="256"/>
      <c r="C14" s="30"/>
      <c r="D14" s="30"/>
      <c r="E14" s="31"/>
      <c r="F14" s="32">
        <f t="shared" si="0"/>
        <v>0</v>
      </c>
      <c r="G14" s="33"/>
    </row>
    <row r="15" spans="1:7" ht="7.5">
      <c r="A15" s="29"/>
      <c r="B15" s="256"/>
      <c r="C15" s="30"/>
      <c r="D15" s="30"/>
      <c r="E15" s="31"/>
      <c r="F15" s="32">
        <f t="shared" si="0"/>
        <v>0</v>
      </c>
      <c r="G15" s="33"/>
    </row>
    <row r="16" spans="1:7" ht="7.5">
      <c r="A16" s="29"/>
      <c r="B16" s="256"/>
      <c r="C16" s="30"/>
      <c r="D16" s="30"/>
      <c r="E16" s="31"/>
      <c r="F16" s="32">
        <f t="shared" si="0"/>
        <v>0</v>
      </c>
      <c r="G16" s="33"/>
    </row>
    <row r="17" spans="1:7" ht="7.5">
      <c r="A17" s="29"/>
      <c r="B17" s="256"/>
      <c r="C17" s="30"/>
      <c r="D17" s="30"/>
      <c r="E17" s="31"/>
      <c r="F17" s="32">
        <f t="shared" si="0"/>
        <v>0</v>
      </c>
      <c r="G17" s="33"/>
    </row>
    <row r="18" spans="1:7" ht="7.5">
      <c r="A18" s="29"/>
      <c r="B18" s="256"/>
      <c r="C18" s="30"/>
      <c r="D18" s="30"/>
      <c r="E18" s="31"/>
      <c r="F18" s="32">
        <f t="shared" si="0"/>
        <v>0</v>
      </c>
      <c r="G18" s="33"/>
    </row>
    <row r="19" spans="1:7" ht="7.5">
      <c r="A19" s="29"/>
      <c r="B19" s="256"/>
      <c r="C19" s="30"/>
      <c r="D19" s="30"/>
      <c r="E19" s="31"/>
      <c r="F19" s="32">
        <f t="shared" si="0"/>
        <v>0</v>
      </c>
      <c r="G19" s="33"/>
    </row>
    <row r="20" spans="1:7" ht="7.5">
      <c r="A20" s="29"/>
      <c r="B20" s="256"/>
      <c r="C20" s="30"/>
      <c r="D20" s="30"/>
      <c r="E20" s="31"/>
      <c r="F20" s="32">
        <f t="shared" si="0"/>
        <v>0</v>
      </c>
      <c r="G20" s="33"/>
    </row>
    <row r="21" spans="1:7" ht="7.5">
      <c r="A21" s="29"/>
      <c r="B21" s="256"/>
      <c r="C21" s="30"/>
      <c r="D21" s="30"/>
      <c r="E21" s="31"/>
      <c r="F21" s="32">
        <f t="shared" si="0"/>
        <v>0</v>
      </c>
      <c r="G21" s="33"/>
    </row>
    <row r="22" spans="1:7" ht="7.5">
      <c r="A22" s="29"/>
      <c r="B22" s="256"/>
      <c r="C22" s="30"/>
      <c r="D22" s="30"/>
      <c r="E22" s="31"/>
      <c r="F22" s="32">
        <f t="shared" si="0"/>
        <v>0</v>
      </c>
      <c r="G22" s="33"/>
    </row>
    <row r="23" spans="1:7" ht="7.5">
      <c r="A23" s="29"/>
      <c r="B23" s="256"/>
      <c r="C23" s="30"/>
      <c r="D23" s="30"/>
      <c r="E23" s="31"/>
      <c r="F23" s="32">
        <f t="shared" si="0"/>
        <v>0</v>
      </c>
      <c r="G23" s="33"/>
    </row>
    <row r="24" spans="1:7" ht="7.5">
      <c r="A24" s="29"/>
      <c r="B24" s="256"/>
      <c r="C24" s="30"/>
      <c r="D24" s="30"/>
      <c r="E24" s="31"/>
      <c r="F24" s="32">
        <f t="shared" si="0"/>
        <v>0</v>
      </c>
      <c r="G24" s="33"/>
    </row>
    <row r="25" spans="1:7" ht="7.5">
      <c r="A25" s="29"/>
      <c r="B25" s="256"/>
      <c r="C25" s="30"/>
      <c r="D25" s="30"/>
      <c r="E25" s="31"/>
      <c r="F25" s="32">
        <f t="shared" si="0"/>
        <v>0</v>
      </c>
      <c r="G25" s="33"/>
    </row>
    <row r="26" spans="1:7" ht="7.5">
      <c r="A26" s="29"/>
      <c r="B26" s="256"/>
      <c r="C26" s="30"/>
      <c r="D26" s="30"/>
      <c r="E26" s="31"/>
      <c r="F26" s="32">
        <f t="shared" si="0"/>
        <v>0</v>
      </c>
      <c r="G26" s="33"/>
    </row>
    <row r="27" spans="1:7" ht="7.5">
      <c r="A27" s="34" t="s">
        <v>109</v>
      </c>
      <c r="B27" s="35"/>
      <c r="C27" s="36">
        <f>SUMIF(F3:F26,"&lt;&gt;0",F3:F26)+SUMIF(F3:F26,"=0",G3:G26)</f>
        <v>0</v>
      </c>
      <c r="D27" s="25"/>
      <c r="E27" s="26"/>
      <c r="F27" s="25"/>
      <c r="G27" s="76" t="s">
        <v>39</v>
      </c>
    </row>
    <row r="28" spans="1:7" ht="10.5" customHeight="1">
      <c r="A28" s="24"/>
      <c r="B28" s="258" t="s">
        <v>110</v>
      </c>
      <c r="C28" s="25"/>
      <c r="D28" s="25"/>
      <c r="E28" s="26"/>
      <c r="F28" s="27">
        <f aca="true" t="shared" si="1" ref="F28:F49">C28*D28*E28</f>
        <v>0</v>
      </c>
      <c r="G28" s="33"/>
    </row>
    <row r="29" spans="1:7" ht="7.5">
      <c r="A29" s="29"/>
      <c r="B29" s="258"/>
      <c r="C29" s="30"/>
      <c r="D29" s="30"/>
      <c r="E29" s="31"/>
      <c r="F29" s="32">
        <f t="shared" si="1"/>
        <v>0</v>
      </c>
      <c r="G29" s="33"/>
    </row>
    <row r="30" spans="1:7" ht="7.5">
      <c r="A30" s="29"/>
      <c r="B30" s="258"/>
      <c r="C30" s="30"/>
      <c r="D30" s="30"/>
      <c r="E30" s="31"/>
      <c r="F30" s="32">
        <f t="shared" si="1"/>
        <v>0</v>
      </c>
      <c r="G30" s="33"/>
    </row>
    <row r="31" spans="1:7" ht="7.5">
      <c r="A31" s="29"/>
      <c r="B31" s="258"/>
      <c r="C31" s="30"/>
      <c r="D31" s="30"/>
      <c r="E31" s="31"/>
      <c r="F31" s="32">
        <f t="shared" si="1"/>
        <v>0</v>
      </c>
      <c r="G31" s="33"/>
    </row>
    <row r="32" spans="1:7" ht="7.5">
      <c r="A32" s="29"/>
      <c r="B32" s="258"/>
      <c r="C32" s="30"/>
      <c r="D32" s="30"/>
      <c r="E32" s="31"/>
      <c r="F32" s="32">
        <f t="shared" si="1"/>
        <v>0</v>
      </c>
      <c r="G32" s="33"/>
    </row>
    <row r="33" spans="1:7" ht="7.5">
      <c r="A33" s="29"/>
      <c r="B33" s="258"/>
      <c r="C33" s="30"/>
      <c r="D33" s="30"/>
      <c r="E33" s="31"/>
      <c r="F33" s="32">
        <f t="shared" si="1"/>
        <v>0</v>
      </c>
      <c r="G33" s="33"/>
    </row>
    <row r="34" spans="1:7" ht="7.5">
      <c r="A34" s="29"/>
      <c r="B34" s="258"/>
      <c r="C34" s="30"/>
      <c r="D34" s="30"/>
      <c r="E34" s="31"/>
      <c r="F34" s="32">
        <f t="shared" si="1"/>
        <v>0</v>
      </c>
      <c r="G34" s="33"/>
    </row>
    <row r="35" spans="1:7" ht="7.5">
      <c r="A35" s="29"/>
      <c r="B35" s="258"/>
      <c r="C35" s="30"/>
      <c r="D35" s="30"/>
      <c r="E35" s="31"/>
      <c r="F35" s="32">
        <f t="shared" si="1"/>
        <v>0</v>
      </c>
      <c r="G35" s="33"/>
    </row>
    <row r="36" spans="1:7" ht="7.5">
      <c r="A36" s="29"/>
      <c r="B36" s="258"/>
      <c r="C36" s="30"/>
      <c r="D36" s="30"/>
      <c r="E36" s="31"/>
      <c r="F36" s="32">
        <f t="shared" si="1"/>
        <v>0</v>
      </c>
      <c r="G36" s="33"/>
    </row>
    <row r="37" spans="1:7" ht="7.5">
      <c r="A37" s="29"/>
      <c r="B37" s="258"/>
      <c r="C37" s="30"/>
      <c r="D37" s="30"/>
      <c r="E37" s="31"/>
      <c r="F37" s="32">
        <f t="shared" si="1"/>
        <v>0</v>
      </c>
      <c r="G37" s="33"/>
    </row>
    <row r="38" spans="1:7" ht="7.5">
      <c r="A38" s="29"/>
      <c r="B38" s="258"/>
      <c r="C38" s="30"/>
      <c r="D38" s="30"/>
      <c r="E38" s="31"/>
      <c r="F38" s="32">
        <f t="shared" si="1"/>
        <v>0</v>
      </c>
      <c r="G38" s="33"/>
    </row>
    <row r="39" spans="1:7" ht="7.5">
      <c r="A39" s="29"/>
      <c r="B39" s="258"/>
      <c r="C39" s="30"/>
      <c r="D39" s="30"/>
      <c r="E39" s="31"/>
      <c r="F39" s="32">
        <f t="shared" si="1"/>
        <v>0</v>
      </c>
      <c r="G39" s="33"/>
    </row>
    <row r="40" spans="1:7" ht="7.5">
      <c r="A40" s="29"/>
      <c r="B40" s="258"/>
      <c r="C40" s="30"/>
      <c r="D40" s="30"/>
      <c r="E40" s="31"/>
      <c r="F40" s="32">
        <f t="shared" si="1"/>
        <v>0</v>
      </c>
      <c r="G40" s="33"/>
    </row>
    <row r="41" spans="1:7" ht="7.5">
      <c r="A41" s="29"/>
      <c r="B41" s="258"/>
      <c r="C41" s="30"/>
      <c r="D41" s="30"/>
      <c r="E41" s="31"/>
      <c r="F41" s="32">
        <f t="shared" si="1"/>
        <v>0</v>
      </c>
      <c r="G41" s="33"/>
    </row>
    <row r="42" spans="1:7" ht="7.5">
      <c r="A42" s="29"/>
      <c r="B42" s="258"/>
      <c r="C42" s="30"/>
      <c r="D42" s="30"/>
      <c r="E42" s="31"/>
      <c r="F42" s="32">
        <f t="shared" si="1"/>
        <v>0</v>
      </c>
      <c r="G42" s="33"/>
    </row>
    <row r="43" spans="1:7" ht="7.5">
      <c r="A43" s="29"/>
      <c r="B43" s="258"/>
      <c r="C43" s="30"/>
      <c r="D43" s="30"/>
      <c r="E43" s="31"/>
      <c r="F43" s="32">
        <f t="shared" si="1"/>
        <v>0</v>
      </c>
      <c r="G43" s="33"/>
    </row>
    <row r="44" spans="1:7" ht="7.5">
      <c r="A44" s="29"/>
      <c r="B44" s="258"/>
      <c r="C44" s="30"/>
      <c r="D44" s="30"/>
      <c r="E44" s="31"/>
      <c r="F44" s="32">
        <f t="shared" si="1"/>
        <v>0</v>
      </c>
      <c r="G44" s="33"/>
    </row>
    <row r="45" spans="1:7" ht="7.5">
      <c r="A45" s="29"/>
      <c r="B45" s="258"/>
      <c r="C45" s="30"/>
      <c r="D45" s="30"/>
      <c r="E45" s="31"/>
      <c r="F45" s="32">
        <f t="shared" si="1"/>
        <v>0</v>
      </c>
      <c r="G45" s="33"/>
    </row>
    <row r="46" spans="1:7" ht="7.5">
      <c r="A46" s="29"/>
      <c r="B46" s="258"/>
      <c r="C46" s="30"/>
      <c r="D46" s="30"/>
      <c r="E46" s="31"/>
      <c r="F46" s="32">
        <f t="shared" si="1"/>
        <v>0</v>
      </c>
      <c r="G46" s="33"/>
    </row>
    <row r="47" spans="1:7" ht="7.5">
      <c r="A47" s="29"/>
      <c r="B47" s="258"/>
      <c r="C47" s="30"/>
      <c r="D47" s="30"/>
      <c r="E47" s="31"/>
      <c r="F47" s="32">
        <f t="shared" si="1"/>
        <v>0</v>
      </c>
      <c r="G47" s="33"/>
    </row>
    <row r="48" spans="1:7" ht="7.5">
      <c r="A48" s="29"/>
      <c r="B48" s="258"/>
      <c r="C48" s="30"/>
      <c r="D48" s="30"/>
      <c r="E48" s="31"/>
      <c r="F48" s="32">
        <f t="shared" si="1"/>
        <v>0</v>
      </c>
      <c r="G48" s="33"/>
    </row>
    <row r="49" spans="1:7" ht="7.5">
      <c r="A49" s="29"/>
      <c r="B49" s="258"/>
      <c r="C49" s="30"/>
      <c r="D49" s="30"/>
      <c r="E49" s="31"/>
      <c r="F49" s="32">
        <f t="shared" si="1"/>
        <v>0</v>
      </c>
      <c r="G49" s="33"/>
    </row>
    <row r="50" spans="1:7" ht="7.5">
      <c r="A50" s="45" t="s">
        <v>111</v>
      </c>
      <c r="B50" s="46"/>
      <c r="C50" s="47">
        <f>SUMIF(F28:F49,"&lt;&gt;0",F28:F49)+SUMIF(F28:F49,"=0",G28:G49)</f>
        <v>0</v>
      </c>
      <c r="D50" s="25"/>
      <c r="E50" s="26"/>
      <c r="F50" s="25"/>
      <c r="G50" s="25" t="s">
        <v>39</v>
      </c>
    </row>
    <row r="51" spans="1:7" ht="10.5" customHeight="1">
      <c r="A51" s="24"/>
      <c r="B51" s="260" t="s">
        <v>112</v>
      </c>
      <c r="C51" s="25"/>
      <c r="D51" s="25"/>
      <c r="E51" s="26"/>
      <c r="F51" s="27">
        <f aca="true" t="shared" si="2" ref="F51:F66">C51*D51*E51</f>
        <v>0</v>
      </c>
      <c r="G51" s="28"/>
    </row>
    <row r="52" spans="1:7" ht="7.5">
      <c r="A52" s="29"/>
      <c r="B52" s="260"/>
      <c r="C52" s="30"/>
      <c r="D52" s="30"/>
      <c r="E52" s="31"/>
      <c r="F52" s="32">
        <f t="shared" si="2"/>
        <v>0</v>
      </c>
      <c r="G52" s="33"/>
    </row>
    <row r="53" spans="1:7" ht="7.5">
      <c r="A53" s="29"/>
      <c r="B53" s="260"/>
      <c r="C53" s="30"/>
      <c r="D53" s="30"/>
      <c r="E53" s="31"/>
      <c r="F53" s="32">
        <f t="shared" si="2"/>
        <v>0</v>
      </c>
      <c r="G53" s="33"/>
    </row>
    <row r="54" spans="1:7" ht="7.5">
      <c r="A54" s="29"/>
      <c r="B54" s="260"/>
      <c r="C54" s="30"/>
      <c r="D54" s="30"/>
      <c r="E54" s="31"/>
      <c r="F54" s="32">
        <f t="shared" si="2"/>
        <v>0</v>
      </c>
      <c r="G54" s="33"/>
    </row>
    <row r="55" spans="1:7" ht="7.5">
      <c r="A55" s="29"/>
      <c r="B55" s="260"/>
      <c r="C55" s="30"/>
      <c r="D55" s="30"/>
      <c r="E55" s="31"/>
      <c r="F55" s="32">
        <f t="shared" si="2"/>
        <v>0</v>
      </c>
      <c r="G55" s="33"/>
    </row>
    <row r="56" spans="1:7" ht="7.5">
      <c r="A56" s="29"/>
      <c r="B56" s="260"/>
      <c r="C56" s="30"/>
      <c r="D56" s="30"/>
      <c r="E56" s="31"/>
      <c r="F56" s="32">
        <f t="shared" si="2"/>
        <v>0</v>
      </c>
      <c r="G56" s="33"/>
    </row>
    <row r="57" spans="1:7" ht="7.5">
      <c r="A57" s="29"/>
      <c r="B57" s="260"/>
      <c r="C57" s="30"/>
      <c r="D57" s="30"/>
      <c r="E57" s="31"/>
      <c r="F57" s="32">
        <f t="shared" si="2"/>
        <v>0</v>
      </c>
      <c r="G57" s="33"/>
    </row>
    <row r="58" spans="1:7" ht="7.5">
      <c r="A58" s="29"/>
      <c r="B58" s="260"/>
      <c r="C58" s="30"/>
      <c r="D58" s="30"/>
      <c r="E58" s="31"/>
      <c r="F58" s="32">
        <f t="shared" si="2"/>
        <v>0</v>
      </c>
      <c r="G58" s="33"/>
    </row>
    <row r="59" spans="1:7" ht="7.5">
      <c r="A59" s="29"/>
      <c r="B59" s="260"/>
      <c r="C59" s="30"/>
      <c r="D59" s="30"/>
      <c r="E59" s="31"/>
      <c r="F59" s="32">
        <f t="shared" si="2"/>
        <v>0</v>
      </c>
      <c r="G59" s="33"/>
    </row>
    <row r="60" spans="1:7" ht="7.5">
      <c r="A60" s="29"/>
      <c r="B60" s="260"/>
      <c r="C60" s="30"/>
      <c r="D60" s="30"/>
      <c r="E60" s="31"/>
      <c r="F60" s="32">
        <f t="shared" si="2"/>
        <v>0</v>
      </c>
      <c r="G60" s="33"/>
    </row>
    <row r="61" spans="1:7" ht="7.5">
      <c r="A61" s="29"/>
      <c r="B61" s="260"/>
      <c r="C61" s="30"/>
      <c r="D61" s="30"/>
      <c r="E61" s="31"/>
      <c r="F61" s="32">
        <f t="shared" si="2"/>
        <v>0</v>
      </c>
      <c r="G61" s="33"/>
    </row>
    <row r="62" spans="1:7" ht="7.5">
      <c r="A62" s="29"/>
      <c r="B62" s="260"/>
      <c r="C62" s="30"/>
      <c r="D62" s="30"/>
      <c r="E62" s="31"/>
      <c r="F62" s="32">
        <f t="shared" si="2"/>
        <v>0</v>
      </c>
      <c r="G62" s="33"/>
    </row>
    <row r="63" spans="1:7" ht="7.5">
      <c r="A63" s="29"/>
      <c r="B63" s="260"/>
      <c r="C63" s="30"/>
      <c r="D63" s="30"/>
      <c r="E63" s="31"/>
      <c r="F63" s="32">
        <f t="shared" si="2"/>
        <v>0</v>
      </c>
      <c r="G63" s="33"/>
    </row>
    <row r="64" spans="1:7" ht="7.5">
      <c r="A64" s="29"/>
      <c r="B64" s="260"/>
      <c r="C64" s="30"/>
      <c r="D64" s="30"/>
      <c r="E64" s="31"/>
      <c r="F64" s="32">
        <f t="shared" si="2"/>
        <v>0</v>
      </c>
      <c r="G64" s="33"/>
    </row>
    <row r="65" spans="1:7" ht="7.5">
      <c r="A65" s="29"/>
      <c r="B65" s="260"/>
      <c r="C65" s="30"/>
      <c r="D65" s="30"/>
      <c r="E65" s="31"/>
      <c r="F65" s="32">
        <f t="shared" si="2"/>
        <v>0</v>
      </c>
      <c r="G65" s="33"/>
    </row>
    <row r="66" spans="1:7" ht="7.5">
      <c r="A66" s="29"/>
      <c r="B66" s="260"/>
      <c r="C66" s="30"/>
      <c r="D66" s="30"/>
      <c r="E66" s="31"/>
      <c r="F66" s="32">
        <f t="shared" si="2"/>
        <v>0</v>
      </c>
      <c r="G66" s="33"/>
    </row>
    <row r="67" spans="1:7" ht="7.5">
      <c r="A67" s="51" t="s">
        <v>113</v>
      </c>
      <c r="B67" s="52"/>
      <c r="C67" s="53">
        <f>SUMIF(F51:F66,"&lt;&gt;0",F51:F66)+SUMIF(F51:F66,"=0",G51:G66)</f>
        <v>0</v>
      </c>
      <c r="D67" s="25"/>
      <c r="E67" s="26"/>
      <c r="F67" s="25"/>
      <c r="G67" s="25" t="s">
        <v>39</v>
      </c>
    </row>
    <row r="68" spans="1:7" ht="10.5" customHeight="1">
      <c r="A68" s="24"/>
      <c r="B68" s="275" t="s">
        <v>114</v>
      </c>
      <c r="C68" s="25"/>
      <c r="D68" s="25"/>
      <c r="E68" s="26"/>
      <c r="F68" s="27">
        <f aca="true" t="shared" si="3" ref="F68:F90">C68*D68*E68</f>
        <v>0</v>
      </c>
      <c r="G68" s="28"/>
    </row>
    <row r="69" spans="1:7" ht="7.5">
      <c r="A69" s="29"/>
      <c r="B69" s="275"/>
      <c r="C69" s="30"/>
      <c r="D69" s="30"/>
      <c r="E69" s="31"/>
      <c r="F69" s="32">
        <f t="shared" si="3"/>
        <v>0</v>
      </c>
      <c r="G69" s="33"/>
    </row>
    <row r="70" spans="1:7" ht="7.5">
      <c r="A70" s="29"/>
      <c r="B70" s="275"/>
      <c r="C70" s="30"/>
      <c r="D70" s="30"/>
      <c r="E70" s="31"/>
      <c r="F70" s="32">
        <f t="shared" si="3"/>
        <v>0</v>
      </c>
      <c r="G70" s="33"/>
    </row>
    <row r="71" spans="1:7" ht="7.5">
      <c r="A71" s="29"/>
      <c r="B71" s="275"/>
      <c r="C71" s="30"/>
      <c r="D71" s="30"/>
      <c r="E71" s="31"/>
      <c r="F71" s="32">
        <f t="shared" si="3"/>
        <v>0</v>
      </c>
      <c r="G71" s="33"/>
    </row>
    <row r="72" spans="1:7" ht="7.5">
      <c r="A72" s="29"/>
      <c r="B72" s="275"/>
      <c r="C72" s="30"/>
      <c r="D72" s="30"/>
      <c r="E72" s="31">
        <v>1</v>
      </c>
      <c r="F72" s="32">
        <f t="shared" si="3"/>
        <v>0</v>
      </c>
      <c r="G72" s="33"/>
    </row>
    <row r="73" spans="1:7" ht="7.5">
      <c r="A73" s="29"/>
      <c r="B73" s="275"/>
      <c r="C73" s="30"/>
      <c r="D73" s="30"/>
      <c r="E73" s="31"/>
      <c r="F73" s="32">
        <f t="shared" si="3"/>
        <v>0</v>
      </c>
      <c r="G73" s="33"/>
    </row>
    <row r="74" spans="1:7" ht="7.5">
      <c r="A74" s="29"/>
      <c r="B74" s="275"/>
      <c r="C74" s="30"/>
      <c r="D74" s="30"/>
      <c r="E74" s="31"/>
      <c r="F74" s="32">
        <f t="shared" si="3"/>
        <v>0</v>
      </c>
      <c r="G74" s="33"/>
    </row>
    <row r="75" spans="1:7" ht="7.5">
      <c r="A75" s="29"/>
      <c r="B75" s="275"/>
      <c r="C75" s="30"/>
      <c r="D75" s="30"/>
      <c r="E75" s="31"/>
      <c r="F75" s="32">
        <f t="shared" si="3"/>
        <v>0</v>
      </c>
      <c r="G75" s="33"/>
    </row>
    <row r="76" spans="1:7" ht="7.5">
      <c r="A76" s="29"/>
      <c r="B76" s="275"/>
      <c r="C76" s="30"/>
      <c r="D76" s="30"/>
      <c r="E76" s="31"/>
      <c r="F76" s="32">
        <f t="shared" si="3"/>
        <v>0</v>
      </c>
      <c r="G76" s="33"/>
    </row>
    <row r="77" spans="1:7" ht="7.5">
      <c r="A77" s="29"/>
      <c r="B77" s="275"/>
      <c r="C77" s="30"/>
      <c r="D77" s="30"/>
      <c r="E77" s="31"/>
      <c r="F77" s="32">
        <f t="shared" si="3"/>
        <v>0</v>
      </c>
      <c r="G77" s="33"/>
    </row>
    <row r="78" spans="1:7" ht="7.5">
      <c r="A78" s="29"/>
      <c r="B78" s="275"/>
      <c r="C78" s="30"/>
      <c r="D78" s="30"/>
      <c r="E78" s="31"/>
      <c r="F78" s="32">
        <f t="shared" si="3"/>
        <v>0</v>
      </c>
      <c r="G78" s="33"/>
    </row>
    <row r="79" spans="1:7" ht="7.5">
      <c r="A79" s="29"/>
      <c r="B79" s="275"/>
      <c r="C79" s="30"/>
      <c r="D79" s="30"/>
      <c r="E79" s="31"/>
      <c r="F79" s="32">
        <f t="shared" si="3"/>
        <v>0</v>
      </c>
      <c r="G79" s="33"/>
    </row>
    <row r="80" spans="1:7" ht="7.5">
      <c r="A80" s="29"/>
      <c r="B80" s="275"/>
      <c r="C80" s="30"/>
      <c r="D80" s="30"/>
      <c r="E80" s="31"/>
      <c r="F80" s="32">
        <f t="shared" si="3"/>
        <v>0</v>
      </c>
      <c r="G80" s="33"/>
    </row>
    <row r="81" spans="1:7" ht="7.5">
      <c r="A81" s="29"/>
      <c r="B81" s="275"/>
      <c r="C81" s="30"/>
      <c r="D81" s="30"/>
      <c r="E81" s="31"/>
      <c r="F81" s="32">
        <f t="shared" si="3"/>
        <v>0</v>
      </c>
      <c r="G81" s="33"/>
    </row>
    <row r="82" spans="1:7" ht="7.5">
      <c r="A82" s="29"/>
      <c r="B82" s="275"/>
      <c r="C82" s="30"/>
      <c r="D82" s="30"/>
      <c r="E82" s="31"/>
      <c r="F82" s="32">
        <f t="shared" si="3"/>
        <v>0</v>
      </c>
      <c r="G82" s="33"/>
    </row>
    <row r="83" spans="1:7" ht="7.5">
      <c r="A83" s="29"/>
      <c r="B83" s="275"/>
      <c r="C83" s="30"/>
      <c r="D83" s="30"/>
      <c r="E83" s="31"/>
      <c r="F83" s="32">
        <f t="shared" si="3"/>
        <v>0</v>
      </c>
      <c r="G83" s="33"/>
    </row>
    <row r="84" spans="1:7" ht="7.5">
      <c r="A84" s="29"/>
      <c r="B84" s="275"/>
      <c r="C84" s="30"/>
      <c r="D84" s="30"/>
      <c r="E84" s="31"/>
      <c r="F84" s="32">
        <f t="shared" si="3"/>
        <v>0</v>
      </c>
      <c r="G84" s="33"/>
    </row>
    <row r="85" spans="1:7" ht="7.5">
      <c r="A85" s="29"/>
      <c r="B85" s="275"/>
      <c r="C85" s="30"/>
      <c r="D85" s="30"/>
      <c r="E85" s="31"/>
      <c r="F85" s="32">
        <f t="shared" si="3"/>
        <v>0</v>
      </c>
      <c r="G85" s="33"/>
    </row>
    <row r="86" spans="1:7" ht="7.5">
      <c r="A86" s="29"/>
      <c r="B86" s="275"/>
      <c r="C86" s="30"/>
      <c r="D86" s="30"/>
      <c r="E86" s="31"/>
      <c r="F86" s="32">
        <f t="shared" si="3"/>
        <v>0</v>
      </c>
      <c r="G86" s="33"/>
    </row>
    <row r="87" spans="1:7" ht="7.5">
      <c r="A87" s="29"/>
      <c r="B87" s="275"/>
      <c r="C87" s="30"/>
      <c r="D87" s="30"/>
      <c r="E87" s="31"/>
      <c r="F87" s="32">
        <f t="shared" si="3"/>
        <v>0</v>
      </c>
      <c r="G87" s="33"/>
    </row>
    <row r="88" spans="1:7" ht="7.5">
      <c r="A88" s="29"/>
      <c r="B88" s="275"/>
      <c r="C88" s="30"/>
      <c r="D88" s="30"/>
      <c r="E88" s="31"/>
      <c r="F88" s="32">
        <f t="shared" si="3"/>
        <v>0</v>
      </c>
      <c r="G88" s="33"/>
    </row>
    <row r="89" spans="1:7" ht="7.5">
      <c r="A89" s="29"/>
      <c r="B89" s="275"/>
      <c r="C89" s="30"/>
      <c r="D89" s="30"/>
      <c r="E89" s="31"/>
      <c r="F89" s="32">
        <f t="shared" si="3"/>
        <v>0</v>
      </c>
      <c r="G89" s="33"/>
    </row>
    <row r="90" spans="1:7" ht="7.5">
      <c r="A90" s="29"/>
      <c r="B90" s="275"/>
      <c r="C90" s="30"/>
      <c r="D90" s="30"/>
      <c r="E90" s="31"/>
      <c r="F90" s="32">
        <f t="shared" si="3"/>
        <v>0</v>
      </c>
      <c r="G90" s="33"/>
    </row>
    <row r="91" spans="1:7" ht="7.5">
      <c r="A91" s="77" t="s">
        <v>115</v>
      </c>
      <c r="B91" s="78"/>
      <c r="C91" s="79">
        <f>SUMIF(F68:F90,"&lt;&gt;0",F68:F90)+SUMIF(F68:F90,"=0",G68:G90)</f>
        <v>0</v>
      </c>
      <c r="D91" s="25"/>
      <c r="E91" s="26"/>
      <c r="F91" s="25"/>
      <c r="G91" s="25" t="s">
        <v>39</v>
      </c>
    </row>
    <row r="94" spans="1:7" ht="12.75">
      <c r="A94" s="278" t="s">
        <v>120</v>
      </c>
      <c r="B94" s="278"/>
      <c r="C94" s="278"/>
      <c r="D94" s="86"/>
      <c r="E94" s="87">
        <f>C91+C67+C50+C27</f>
        <v>0</v>
      </c>
      <c r="F94" s="96">
        <v>0.6</v>
      </c>
      <c r="G94" s="96">
        <f>F94*E94</f>
        <v>0</v>
      </c>
    </row>
  </sheetData>
  <sheetProtection password="CF03" sheet="1"/>
  <mergeCells count="6">
    <mergeCell ref="B68:B90"/>
    <mergeCell ref="A94:C94"/>
    <mergeCell ref="A1:G1"/>
    <mergeCell ref="B3:B26"/>
    <mergeCell ref="B28:B49"/>
    <mergeCell ref="B51:B66"/>
  </mergeCells>
  <printOptions/>
  <pageMargins left="0.75" right="0.5402777777777777" top="0.8298611111111112" bottom="0.74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Ferdinando De Siato</cp:lastModifiedBy>
  <dcterms:created xsi:type="dcterms:W3CDTF">2020-01-27T11:56:33Z</dcterms:created>
  <dcterms:modified xsi:type="dcterms:W3CDTF">2020-01-27T11:56:33Z</dcterms:modified>
  <cp:category/>
  <cp:version/>
  <cp:contentType/>
  <cp:contentStatus/>
</cp:coreProperties>
</file>